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terregfwvl.sharepoint.com/sites/Commun/Documents partages/INTERREG VI/Boite à outils/Time sheet/VL/"/>
    </mc:Choice>
  </mc:AlternateContent>
  <xr:revisionPtr revIDLastSave="0" documentId="8_{C86C03C9-235F-4A1F-8F6D-EF052608AF15}" xr6:coauthVersionLast="47" xr6:coauthVersionMax="47" xr10:uidLastSave="{00000000-0000-0000-0000-000000000000}"/>
  <bookViews>
    <workbookView xWindow="-27450" yWindow="1290" windowWidth="23625" windowHeight="13245" tabRatio="991" xr2:uid="{00000000-000D-0000-FFFF-FFFF00000000}"/>
  </bookViews>
  <sheets>
    <sheet name="2024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</sheets>
  <definedNames>
    <definedName name="_xlnm.Print_Area" localSheetId="1">'01'!$A$1:$O$41</definedName>
    <definedName name="_xlnm.Print_Area" localSheetId="2">'02'!$A$1:$O$40</definedName>
    <definedName name="_xlnm.Print_Area" localSheetId="3">'03'!$A$1:$O$41</definedName>
    <definedName name="_xlnm.Print_Area" localSheetId="4">'04'!$A$1:$O$41</definedName>
    <definedName name="_xlnm.Print_Area" localSheetId="5">'05'!$A$1:$O$41</definedName>
    <definedName name="_xlnm.Print_Area" localSheetId="6">'06'!$A$1:$O$41</definedName>
    <definedName name="_xlnm.Print_Area" localSheetId="7">'07'!$A$1:$O$41</definedName>
    <definedName name="_xlnm.Print_Area" localSheetId="8">'08'!$A$1:$O$41</definedName>
    <definedName name="_xlnm.Print_Area" localSheetId="9">'09'!$A$1:$O$41</definedName>
    <definedName name="_xlnm.Print_Area" localSheetId="10">'10'!$A$1:$O$41</definedName>
    <definedName name="_xlnm.Print_Area" localSheetId="11">'11'!$A$1:$O$41</definedName>
    <definedName name="_xlnm.Print_Area" localSheetId="12">'12'!$A$1:$O$41</definedName>
    <definedName name="_xlnm.Print_Area" localSheetId="0">'2024'!$A$1:$I$39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0" i="7" l="1"/>
  <c r="N2" i="13"/>
  <c r="O41" i="13" s="1"/>
  <c r="N1" i="13"/>
  <c r="N2" i="12"/>
  <c r="O40" i="12" s="1"/>
  <c r="N1" i="12"/>
  <c r="N2" i="11"/>
  <c r="O41" i="11" s="1"/>
  <c r="N1" i="11"/>
  <c r="N2" i="10"/>
  <c r="O40" i="10" s="1"/>
  <c r="N1" i="10"/>
  <c r="N2" i="9"/>
  <c r="O41" i="9" s="1"/>
  <c r="N1" i="9"/>
  <c r="N2" i="8"/>
  <c r="O41" i="8" s="1"/>
  <c r="N1" i="8"/>
  <c r="N2" i="7"/>
  <c r="N1" i="7"/>
  <c r="N2" i="6"/>
  <c r="O41" i="6" s="1"/>
  <c r="N1" i="6"/>
  <c r="N2" i="5"/>
  <c r="O40" i="5" s="1"/>
  <c r="N1" i="5"/>
  <c r="N2" i="4"/>
  <c r="O41" i="4" s="1"/>
  <c r="N1" i="4"/>
  <c r="N2" i="3"/>
  <c r="O38" i="3" s="1"/>
  <c r="N1" i="3"/>
  <c r="N2" i="2" l="1"/>
  <c r="O41" i="2" s="1"/>
  <c r="N1" i="2"/>
  <c r="O38" i="7" l="1"/>
  <c r="O41" i="7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D13" i="1"/>
  <c r="O39" i="2"/>
  <c r="O42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2" i="13" l="1"/>
  <c r="A33" i="13" s="1"/>
  <c r="A34" i="13" s="1"/>
  <c r="A35" i="13" s="1"/>
  <c r="A36" i="13" s="1"/>
  <c r="A37" i="13" s="1"/>
  <c r="C19" i="1"/>
  <c r="O36" i="3" l="1"/>
  <c r="O39" i="3" s="1"/>
  <c r="C4" i="13"/>
  <c r="C3" i="13"/>
  <c r="C2" i="13"/>
  <c r="C1" i="13"/>
  <c r="B1" i="13"/>
  <c r="C4" i="12"/>
  <c r="C3" i="12"/>
  <c r="C2" i="12"/>
  <c r="C1" i="12"/>
  <c r="B1" i="12"/>
  <c r="C4" i="11"/>
  <c r="C3" i="11"/>
  <c r="C2" i="11"/>
  <c r="C1" i="11"/>
  <c r="B1" i="11"/>
  <c r="C4" i="10"/>
  <c r="C3" i="10"/>
  <c r="C2" i="10"/>
  <c r="C1" i="10"/>
  <c r="B1" i="10"/>
  <c r="C4" i="9"/>
  <c r="C3" i="9"/>
  <c r="C2" i="9"/>
  <c r="C1" i="9"/>
  <c r="B1" i="9"/>
  <c r="C4" i="8"/>
  <c r="C3" i="8"/>
  <c r="C2" i="8"/>
  <c r="C1" i="8"/>
  <c r="B1" i="8"/>
  <c r="C4" i="7"/>
  <c r="C3" i="7"/>
  <c r="C2" i="7"/>
  <c r="C1" i="7"/>
  <c r="B1" i="7"/>
  <c r="C4" i="6"/>
  <c r="C3" i="6"/>
  <c r="C2" i="6"/>
  <c r="C1" i="6"/>
  <c r="B1" i="6"/>
  <c r="C4" i="5"/>
  <c r="C3" i="5"/>
  <c r="C2" i="5"/>
  <c r="C1" i="5"/>
  <c r="B1" i="5"/>
  <c r="C4" i="4"/>
  <c r="C3" i="4"/>
  <c r="C2" i="4"/>
  <c r="C1" i="4"/>
  <c r="B1" i="4"/>
  <c r="C4" i="3"/>
  <c r="C3" i="3"/>
  <c r="C2" i="3"/>
  <c r="C1" i="3"/>
  <c r="B1" i="3"/>
  <c r="A36" i="1" l="1"/>
  <c r="A37" i="1" l="1"/>
  <c r="O39" i="13"/>
  <c r="L40" i="13"/>
  <c r="A40" i="13"/>
  <c r="O38" i="12"/>
  <c r="L39" i="12"/>
  <c r="A39" i="12"/>
  <c r="O39" i="11"/>
  <c r="L40" i="11"/>
  <c r="A40" i="11"/>
  <c r="O38" i="10"/>
  <c r="L39" i="10"/>
  <c r="A39" i="10"/>
  <c r="O39" i="9"/>
  <c r="L40" i="9"/>
  <c r="A40" i="9"/>
  <c r="O39" i="8"/>
  <c r="L40" i="8"/>
  <c r="A40" i="8"/>
  <c r="C24" i="1"/>
  <c r="L39" i="7"/>
  <c r="A39" i="7"/>
  <c r="O39" i="6"/>
  <c r="L40" i="6"/>
  <c r="A40" i="6"/>
  <c r="O38" i="5"/>
  <c r="L39" i="5"/>
  <c r="A39" i="5"/>
  <c r="O39" i="4"/>
  <c r="L40" i="4"/>
  <c r="A40" i="4"/>
  <c r="C20" i="1"/>
  <c r="L37" i="3"/>
  <c r="A37" i="3"/>
  <c r="C4" i="2"/>
  <c r="L40" i="2" s="1"/>
  <c r="C3" i="2"/>
  <c r="A40" i="2" s="1"/>
  <c r="C2" i="2"/>
  <c r="C1" i="2"/>
  <c r="B1" i="2"/>
  <c r="D14" i="1"/>
  <c r="C23" i="1" l="1"/>
  <c r="D23" i="1" s="1"/>
  <c r="O42" i="6"/>
  <c r="C26" i="1"/>
  <c r="O42" i="9"/>
  <c r="C21" i="1"/>
  <c r="O42" i="4"/>
  <c r="C29" i="1"/>
  <c r="D29" i="1" s="1"/>
  <c r="O41" i="12"/>
  <c r="C27" i="1"/>
  <c r="O41" i="10"/>
  <c r="C22" i="1"/>
  <c r="O41" i="5"/>
  <c r="C30" i="1"/>
  <c r="O42" i="13"/>
  <c r="C25" i="1"/>
  <c r="D25" i="1" s="1"/>
  <c r="O42" i="8"/>
  <c r="C28" i="1"/>
  <c r="O42" i="11"/>
  <c r="A38" i="1"/>
  <c r="D24" i="1"/>
  <c r="D20" i="1"/>
  <c r="D30" i="1"/>
  <c r="D22" i="1"/>
  <c r="D26" i="1"/>
  <c r="D19" i="1"/>
  <c r="D21" i="1"/>
  <c r="D27" i="1"/>
  <c r="C31" i="1" l="1"/>
  <c r="D28" i="1"/>
  <c r="C37" i="1"/>
  <c r="C36" i="1"/>
  <c r="C38" i="1"/>
  <c r="D31" i="1"/>
  <c r="C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Pirotte Stephane</author>
  </authors>
  <commentList>
    <comment ref="G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 te vullen:</t>
        </r>
        <r>
          <rPr>
            <sz val="9"/>
            <color indexed="81"/>
            <rFont val="Tahoma"/>
            <family val="2"/>
          </rPr>
          <t xml:space="preserve">
De contractuele uren van het personeelslid binnen de organistie</t>
        </r>
      </text>
    </comment>
    <comment ref="D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 te vullen:</t>
        </r>
        <r>
          <rPr>
            <sz val="9"/>
            <color indexed="81"/>
            <rFont val="Tahoma"/>
            <family val="2"/>
          </rPr>
          <t xml:space="preserve">
Volgens contract, bv:
* 4/5e: 80%
* halftijds: 50%</t>
        </r>
      </text>
    </comment>
  </commentList>
</comments>
</file>

<file path=xl/sharedStrings.xml><?xml version="1.0" encoding="utf-8"?>
<sst xmlns="http://schemas.openxmlformats.org/spreadsheetml/2006/main" count="237" uniqueCount="60">
  <si>
    <t>Project</t>
  </si>
  <si>
    <t>Partner</t>
  </si>
  <si>
    <t>Personeelslid</t>
  </si>
  <si>
    <t>Leidinggevende</t>
  </si>
  <si>
    <t xml:space="preserve">Startdatum </t>
  </si>
  <si>
    <t>Jaar</t>
  </si>
  <si>
    <t>Berekening SUT</t>
  </si>
  <si>
    <t>Arbeidregime</t>
  </si>
  <si>
    <t>Bruto Januari / 1e volle maand</t>
  </si>
  <si>
    <t>uur/week</t>
  </si>
  <si>
    <t>Tewerkstellings%</t>
  </si>
  <si>
    <t>Brutowedde verrekend naar 100%</t>
  </si>
  <si>
    <t>Overzicht</t>
  </si>
  <si>
    <t>Maand</t>
  </si>
  <si>
    <t>Totaal
Uren</t>
  </si>
  <si>
    <t>Personeel
kost</t>
  </si>
  <si>
    <t>Overuren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</si>
  <si>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</si>
  <si>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</si>
  <si>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</si>
  <si>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</si>
  <si>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</si>
  <si>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</si>
  <si>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</si>
  <si>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</si>
  <si>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</si>
  <si>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</si>
  <si>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</si>
  <si>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</si>
  <si>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Berekening</t>
  </si>
  <si>
    <t>Datum</t>
  </si>
  <si>
    <t>Omschrijving taken</t>
  </si>
  <si>
    <t>TOTAAL</t>
  </si>
  <si>
    <t>Nieuwjaarsdag</t>
  </si>
  <si>
    <t>Datum &amp; handtekening</t>
  </si>
  <si>
    <t>Projecturen</t>
  </si>
  <si>
    <t>Contractuele uren</t>
  </si>
  <si>
    <t>Paasmaandag</t>
  </si>
  <si>
    <t>Dag van de arbeid</t>
  </si>
  <si>
    <t>Nationale Feestdag</t>
  </si>
  <si>
    <t>O.L.V. - Hemelvaart</t>
  </si>
  <si>
    <t>Allerheiligen</t>
  </si>
  <si>
    <t>Wapenstilstand</t>
  </si>
  <si>
    <t>Kerstdag</t>
  </si>
  <si>
    <t>Periode</t>
  </si>
  <si>
    <t>Nr.</t>
  </si>
  <si>
    <t>Naam</t>
  </si>
  <si>
    <t>Maandag</t>
  </si>
  <si>
    <t>Dinsdag</t>
  </si>
  <si>
    <t>Woensdag</t>
  </si>
  <si>
    <t>Donderdag</t>
  </si>
  <si>
    <t>Vrijdag</t>
  </si>
  <si>
    <t>Weekschema</t>
  </si>
  <si>
    <t>Pinkstermaandag</t>
  </si>
  <si>
    <t>uur/dag</t>
  </si>
  <si>
    <t># werkdagen</t>
  </si>
  <si>
    <t>SUT 2024</t>
  </si>
  <si>
    <t>Totaal 2024</t>
  </si>
  <si>
    <t>O.H. Hemelvaart</t>
  </si>
  <si>
    <t>Vlaamse Feestdag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</si>
</sst>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\$* #,##0.00_);_(\$* \(#,##0.00\);_(\$* \-??_);_(@_)"/>
    <numFmt numFmtId="165" formatCode="d\-mm\-yy;@"/>
    <numFmt numFmtId="166" formatCode="d/mm/yy;@"/>
    <numFmt numFmtId="167" formatCode="&quot;€ &quot;#,##0.00"/>
    <numFmt numFmtId="168" formatCode="0.00;\-0;;@"/>
    <numFmt numFmtId="169" formatCode="&quot;€ &quot;#,##0.00;"/>
    <numFmt numFmtId="170" formatCode="_(&quot;$&quot;* #,##0.00_);_(&quot;$&quot;* \(#,##0.00\);_(&quot;$&quot;* &quot;-&quot;??_);_(@_)"/>
  </numFmts>
  <fonts count="4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336699"/>
      <name val="Calibri"/>
      <family val="2"/>
      <charset val="1"/>
    </font>
    <font>
      <b/>
      <sz val="11"/>
      <color rgb="FF336699"/>
      <name val="Calibri"/>
      <family val="2"/>
      <charset val="1"/>
    </font>
    <font>
      <sz val="10"/>
      <color rgb="FF336699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32"/>
      <color rgb="FF336699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1F4E79"/>
      <name val="Calibri"/>
      <family val="2"/>
      <charset val="1"/>
    </font>
    <font>
      <b/>
      <sz val="11"/>
      <color rgb="FF1F4E79"/>
      <name val="Calibri"/>
      <family val="2"/>
      <charset val="1"/>
    </font>
    <font>
      <b/>
      <sz val="10"/>
      <color rgb="FF1F4E79"/>
      <name val="Calibri"/>
      <family val="2"/>
      <charset val="1"/>
    </font>
    <font>
      <u/>
      <sz val="10"/>
      <color rgb="FF1F4E79"/>
      <name val="Calibri"/>
      <family val="2"/>
      <charset val="1"/>
    </font>
    <font>
      <b/>
      <u/>
      <sz val="10"/>
      <color rgb="FF1F4E79"/>
      <name val="Calibri"/>
      <family val="2"/>
      <charset val="1"/>
    </font>
    <font>
      <b/>
      <sz val="14"/>
      <color rgb="FF336699"/>
      <name val="Calibri"/>
      <family val="2"/>
      <charset val="1"/>
    </font>
    <font>
      <b/>
      <sz val="13"/>
      <color rgb="FF336699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u/>
      <sz val="11"/>
      <color rgb="FF336699"/>
      <name val="Calibri"/>
      <family val="2"/>
      <charset val="1"/>
    </font>
    <font>
      <b/>
      <sz val="10"/>
      <name val="FlandersArtSans-Regular"/>
      <family val="2"/>
      <charset val="1"/>
    </font>
    <font>
      <sz val="10"/>
      <name val="FlandersArtSans-Regular"/>
      <family val="2"/>
      <charset val="1"/>
    </font>
    <font>
      <b/>
      <sz val="16"/>
      <color rgb="FF336699"/>
      <name val="Calibri"/>
      <family val="2"/>
      <charset val="1"/>
    </font>
    <font>
      <b/>
      <u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336699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336699"/>
      <name val="Calibri"/>
      <family val="2"/>
    </font>
    <font>
      <b/>
      <u/>
      <sz val="11"/>
      <name val="Calibri"/>
      <family val="2"/>
      <charset val="1"/>
    </font>
    <font>
      <b/>
      <sz val="11"/>
      <color rgb="FF336699"/>
      <name val="Calibri"/>
      <family val="2"/>
      <charset val="1"/>
      <scheme val="minor"/>
    </font>
    <font>
      <b/>
      <sz val="14"/>
      <color rgb="FF336699"/>
      <name val="Calibri"/>
      <family val="2"/>
      <scheme val="minor"/>
    </font>
    <font>
      <b/>
      <sz val="13"/>
      <color rgb="FF33669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</font>
    <font>
      <b/>
      <u/>
      <sz val="11"/>
      <color rgb="FF336699"/>
      <name val="Calibri"/>
      <family val="2"/>
    </font>
    <font>
      <b/>
      <u/>
      <sz val="11"/>
      <color theme="0" tint="-4.9989318521683403E-2"/>
      <name val="Calibri"/>
      <family val="2"/>
    </font>
    <font>
      <sz val="11"/>
      <color theme="0" tint="-4.9989318521683403E-2"/>
      <name val="Calibri"/>
      <family val="2"/>
    </font>
    <font>
      <b/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E2F0D9"/>
      </patternFill>
    </fill>
    <fill>
      <patternFill patternType="solid">
        <fgColor rgb="FF336699"/>
        <bgColor rgb="FF2F5597"/>
      </patternFill>
    </fill>
    <fill>
      <patternFill patternType="solid">
        <fgColor rgb="FF9DC3E6"/>
        <bgColor rgb="FFCCCCFF"/>
      </patternFill>
    </fill>
    <fill>
      <patternFill patternType="solid">
        <fgColor rgb="FFFF9999"/>
        <bgColor rgb="FFFF8080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336699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99"/>
        <bgColor rgb="FFFFFFCC"/>
      </patternFill>
    </fill>
    <fill>
      <patternFill patternType="solid">
        <fgColor theme="0"/>
        <bgColor rgb="FFFFFFCC"/>
      </patternFill>
    </fill>
  </fills>
  <borders count="85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ck">
        <color rgb="FF336699"/>
      </bottom>
      <diagonal/>
    </border>
    <border>
      <left/>
      <right style="medium">
        <color rgb="FFFFFFFF"/>
      </right>
      <top/>
      <bottom style="thick">
        <color rgb="FF336699"/>
      </bottom>
      <diagonal/>
    </border>
    <border>
      <left/>
      <right/>
      <top/>
      <bottom style="thin">
        <color rgb="FF336699"/>
      </bottom>
      <diagonal/>
    </border>
    <border>
      <left style="hair">
        <color rgb="FF2F5597"/>
      </left>
      <right/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hair">
        <color rgb="FF2F5597"/>
      </right>
      <top style="thin">
        <color rgb="FFFFFFFF"/>
      </top>
      <bottom style="hair">
        <color rgb="FF2F559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hair">
        <color rgb="FF2E75B6"/>
      </right>
      <top/>
      <bottom/>
      <diagonal/>
    </border>
    <border>
      <left style="hair">
        <color rgb="FF2E75B6"/>
      </left>
      <right style="hair">
        <color rgb="FF2F5597"/>
      </right>
      <top style="hair">
        <color rgb="FF2E75B6"/>
      </top>
      <bottom style="hair">
        <color rgb="FF2F5597"/>
      </bottom>
      <diagonal/>
    </border>
    <border>
      <left style="hair">
        <color rgb="FF2E75B6"/>
      </left>
      <right style="hair">
        <color rgb="FF2F5597"/>
      </right>
      <top style="hair">
        <color rgb="FF2F5597"/>
      </top>
      <bottom style="hair">
        <color rgb="FF2F5597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FFFFFF"/>
      </top>
      <bottom style="hair">
        <color rgb="FF2F5597"/>
      </bottom>
      <diagonal/>
    </border>
    <border>
      <left style="thick">
        <color rgb="FFFFFFFF"/>
      </left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hair">
        <color rgb="FF2F5597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/>
      <right style="thick">
        <color rgb="FFFFFFFF"/>
      </right>
      <top style="thick">
        <color theme="0"/>
      </top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rgb="FFFFFFFF"/>
      </left>
      <right style="thick">
        <color theme="0"/>
      </right>
      <top style="thick">
        <color rgb="FFFFFFFF"/>
      </top>
      <bottom style="medium">
        <color rgb="FFFFFFFF"/>
      </bottom>
      <diagonal/>
    </border>
    <border>
      <left/>
      <right style="thick">
        <color theme="0"/>
      </right>
      <top style="medium">
        <color rgb="FFFFFFFF"/>
      </top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theme="0"/>
      </bottom>
      <diagonal/>
    </border>
    <border>
      <left style="medium">
        <color rgb="FFFFFFFF"/>
      </left>
      <right/>
      <top style="thin">
        <color theme="0"/>
      </top>
      <bottom style="thick">
        <color theme="0"/>
      </bottom>
      <diagonal/>
    </border>
    <border>
      <left/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rgb="FFFFFFFF"/>
      </bottom>
      <diagonal/>
    </border>
    <border>
      <left style="medium">
        <color rgb="FFFFFFFF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medium">
        <color rgb="FFFFFFFF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rgb="FF2F5597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336699"/>
      </left>
      <right style="hair">
        <color rgb="FF2F5597"/>
      </right>
      <top style="hair">
        <color rgb="FF336699"/>
      </top>
      <bottom style="hair">
        <color rgb="FF336699"/>
      </bottom>
      <diagonal/>
    </border>
    <border>
      <left style="hair">
        <color rgb="FF336699"/>
      </left>
      <right style="hair">
        <color rgb="FF336699"/>
      </right>
      <top style="hair">
        <color rgb="FF336699"/>
      </top>
      <bottom style="hair">
        <color rgb="FF336699"/>
      </bottom>
      <diagonal/>
    </border>
    <border>
      <left/>
      <right/>
      <top style="hair">
        <color rgb="FF2F5597"/>
      </top>
      <bottom/>
      <diagonal/>
    </border>
    <border>
      <left style="hair">
        <color rgb="FF2E75B6"/>
      </left>
      <right style="hair">
        <color rgb="FF2F5597"/>
      </right>
      <top style="hair">
        <color rgb="FF2E75B6"/>
      </top>
      <bottom/>
      <diagonal/>
    </border>
    <border>
      <left style="hair">
        <color rgb="FF2E75B6"/>
      </left>
      <right/>
      <top style="hair">
        <color rgb="FF2E75B6"/>
      </top>
      <bottom style="hair">
        <color rgb="FF2E75B6"/>
      </bottom>
      <diagonal/>
    </border>
    <border>
      <left/>
      <right style="hair">
        <color rgb="FF2E75B6"/>
      </right>
      <top style="hair">
        <color rgb="FF2E75B6"/>
      </top>
      <bottom style="hair">
        <color rgb="FF2E75B6"/>
      </bottom>
      <diagonal/>
    </border>
  </borders>
  <cellStyleXfs count="4">
    <xf numFmtId="0" fontId="0" fillId="0" borderId="0"/>
    <xf numFmtId="164" fontId="22" fillId="0" borderId="0" applyBorder="0" applyProtection="0"/>
    <xf numFmtId="170" fontId="24" fillId="0" borderId="0" applyFont="0" applyFill="0" applyBorder="0" applyAlignment="0" applyProtection="0"/>
    <xf numFmtId="0" fontId="26" fillId="9" borderId="0"/>
  </cellStyleXfs>
  <cellXfs count="249">
    <xf numFmtId="0" fontId="0" fillId="0" borderId="0" xfId="0"/>
    <xf numFmtId="165" fontId="2" fillId="2" borderId="0" xfId="1" applyNumberFormat="1" applyFont="1" applyFill="1" applyBorder="1" applyAlignment="1" applyProtection="1">
      <alignment vertical="center"/>
    </xf>
    <xf numFmtId="165" fontId="2" fillId="3" borderId="2" xfId="1" applyNumberFormat="1" applyFont="1" applyFill="1" applyBorder="1" applyAlignment="1" applyProtection="1">
      <alignment vertical="center"/>
    </xf>
    <xf numFmtId="165" fontId="2" fillId="3" borderId="3" xfId="1" applyNumberFormat="1" applyFont="1" applyFill="1" applyBorder="1" applyAlignment="1" applyProtection="1">
      <alignment vertical="center"/>
    </xf>
    <xf numFmtId="165" fontId="2" fillId="3" borderId="4" xfId="1" applyNumberFormat="1" applyFont="1" applyFill="1" applyBorder="1" applyAlignment="1" applyProtection="1">
      <alignment vertical="center"/>
    </xf>
    <xf numFmtId="165" fontId="3" fillId="2" borderId="0" xfId="1" applyNumberFormat="1" applyFont="1" applyFill="1" applyBorder="1" applyAlignment="1" applyProtection="1">
      <alignment horizontal="right" vertical="center"/>
    </xf>
    <xf numFmtId="1" fontId="2" fillId="3" borderId="0" xfId="1" applyNumberFormat="1" applyFont="1" applyFill="1" applyBorder="1" applyAlignment="1" applyProtection="1">
      <alignment horizontal="left" vertical="center" indent="1"/>
    </xf>
    <xf numFmtId="165" fontId="2" fillId="2" borderId="0" xfId="1" applyNumberFormat="1" applyFont="1" applyFill="1" applyBorder="1" applyAlignment="1" applyProtection="1">
      <alignment horizontal="right" vertical="center"/>
    </xf>
    <xf numFmtId="0" fontId="0" fillId="0" borderId="5" xfId="0" applyBorder="1"/>
    <xf numFmtId="0" fontId="4" fillId="2" borderId="6" xfId="1" applyNumberFormat="1" applyFont="1" applyFill="1" applyBorder="1" applyAlignment="1" applyProtection="1">
      <alignment horizontal="center" vertical="center"/>
    </xf>
    <xf numFmtId="0" fontId="4" fillId="2" borderId="7" xfId="1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6" fillId="2" borderId="8" xfId="1" applyNumberFormat="1" applyFont="1" applyFill="1" applyBorder="1" applyProtection="1"/>
    <xf numFmtId="0" fontId="4" fillId="2" borderId="0" xfId="1" applyNumberFormat="1" applyFont="1" applyFill="1" applyProtection="1"/>
    <xf numFmtId="0" fontId="8" fillId="3" borderId="11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left" vertical="center" indent="1"/>
    </xf>
    <xf numFmtId="0" fontId="8" fillId="3" borderId="13" xfId="0" applyFont="1" applyFill="1" applyBorder="1" applyAlignment="1">
      <alignment horizontal="left" vertical="center" indent="1"/>
    </xf>
    <xf numFmtId="167" fontId="8" fillId="3" borderId="14" xfId="0" applyNumberFormat="1" applyFont="1" applyFill="1" applyBorder="1" applyAlignment="1" applyProtection="1">
      <alignment horizontal="right" vertical="center" indent="1"/>
      <protection locked="0"/>
    </xf>
    <xf numFmtId="4" fontId="8" fillId="3" borderId="13" xfId="0" applyNumberFormat="1" applyFont="1" applyFill="1" applyBorder="1" applyAlignment="1" applyProtection="1">
      <alignment horizontal="right" vertical="center" indent="1"/>
      <protection locked="0"/>
    </xf>
    <xf numFmtId="167" fontId="8" fillId="3" borderId="15" xfId="0" applyNumberFormat="1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vertical="center"/>
    </xf>
    <xf numFmtId="10" fontId="8" fillId="3" borderId="14" xfId="0" applyNumberFormat="1" applyFont="1" applyFill="1" applyBorder="1" applyAlignment="1" applyProtection="1">
      <alignment horizontal="right" vertical="center" indent="1"/>
      <protection locked="0"/>
    </xf>
    <xf numFmtId="168" fontId="8" fillId="3" borderId="17" xfId="0" applyNumberFormat="1" applyFont="1" applyFill="1" applyBorder="1" applyAlignment="1">
      <alignment horizontal="right" vertical="center" indent="1"/>
    </xf>
    <xf numFmtId="0" fontId="8" fillId="3" borderId="18" xfId="0" applyFont="1" applyFill="1" applyBorder="1" applyAlignment="1">
      <alignment horizontal="left" vertical="center" indent="1"/>
    </xf>
    <xf numFmtId="167" fontId="8" fillId="3" borderId="14" xfId="0" applyNumberFormat="1" applyFont="1" applyFill="1" applyBorder="1" applyAlignment="1">
      <alignment horizontal="right" vertical="center" indent="1"/>
    </xf>
    <xf numFmtId="0" fontId="9" fillId="5" borderId="19" xfId="0" applyFont="1" applyFill="1" applyBorder="1" applyAlignment="1">
      <alignment horizontal="left" vertical="center" indent="1"/>
    </xf>
    <xf numFmtId="0" fontId="9" fillId="5" borderId="0" xfId="0" applyFont="1" applyFill="1" applyAlignment="1">
      <alignment vertical="center"/>
    </xf>
    <xf numFmtId="167" fontId="9" fillId="5" borderId="14" xfId="0" applyNumberFormat="1" applyFont="1" applyFill="1" applyBorder="1" applyAlignment="1">
      <alignment horizontal="right" vertical="center" indent="1"/>
    </xf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11" fillId="3" borderId="17" xfId="0" applyNumberFormat="1" applyFont="1" applyFill="1" applyBorder="1" applyAlignment="1">
      <alignment horizontal="right" vertical="center" indent="1"/>
    </xf>
    <xf numFmtId="4" fontId="11" fillId="3" borderId="14" xfId="0" applyNumberFormat="1" applyFont="1" applyFill="1" applyBorder="1" applyAlignment="1">
      <alignment horizontal="right" vertical="center" indent="1"/>
    </xf>
    <xf numFmtId="4" fontId="11" fillId="3" borderId="30" xfId="0" applyNumberFormat="1" applyFont="1" applyFill="1" applyBorder="1" applyAlignment="1">
      <alignment horizontal="right" vertical="center" indent="1"/>
    </xf>
    <xf numFmtId="167" fontId="8" fillId="3" borderId="30" xfId="0" applyNumberFormat="1" applyFont="1" applyFill="1" applyBorder="1" applyAlignment="1">
      <alignment horizontal="right" vertical="center" indent="1"/>
    </xf>
    <xf numFmtId="4" fontId="12" fillId="5" borderId="28" xfId="0" applyNumberFormat="1" applyFont="1" applyFill="1" applyBorder="1" applyAlignment="1">
      <alignment horizontal="right" vertical="center" indent="1"/>
    </xf>
    <xf numFmtId="167" fontId="10" fillId="5" borderId="28" xfId="0" applyNumberFormat="1" applyFont="1" applyFill="1" applyBorder="1" applyAlignment="1">
      <alignment horizontal="right" vertical="center" indent="1"/>
    </xf>
    <xf numFmtId="0" fontId="1" fillId="0" borderId="0" xfId="0" applyFont="1" applyAlignment="1">
      <alignment vertical="top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165" fontId="13" fillId="2" borderId="0" xfId="1" applyNumberFormat="1" applyFont="1" applyFill="1" applyBorder="1" applyAlignment="1" applyProtection="1">
      <alignment horizontal="left" vertical="center"/>
    </xf>
    <xf numFmtId="165" fontId="14" fillId="3" borderId="33" xfId="1" applyNumberFormat="1" applyFont="1" applyFill="1" applyBorder="1" applyAlignment="1" applyProtection="1">
      <alignment horizontal="left" vertical="center" indent="1"/>
    </xf>
    <xf numFmtId="165" fontId="13" fillId="2" borderId="1" xfId="1" applyNumberFormat="1" applyFont="1" applyFill="1" applyBorder="1" applyAlignment="1" applyProtection="1">
      <alignment horizontal="left" vertical="center"/>
    </xf>
    <xf numFmtId="0" fontId="15" fillId="0" borderId="0" xfId="0" applyFont="1"/>
    <xf numFmtId="0" fontId="16" fillId="4" borderId="35" xfId="1" applyNumberFormat="1" applyFont="1" applyFill="1" applyBorder="1" applyAlignment="1" applyProtection="1">
      <alignment horizontal="right" vertical="center"/>
    </xf>
    <xf numFmtId="165" fontId="3" fillId="2" borderId="0" xfId="1" applyNumberFormat="1" applyFont="1" applyFill="1" applyBorder="1" applyAlignment="1" applyProtection="1">
      <alignment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168" fontId="17" fillId="2" borderId="0" xfId="1" applyNumberFormat="1" applyFont="1" applyFill="1" applyBorder="1" applyAlignment="1" applyProtection="1">
      <alignment horizontal="right" vertical="center"/>
    </xf>
    <xf numFmtId="165" fontId="2" fillId="2" borderId="36" xfId="1" applyNumberFormat="1" applyFont="1" applyFill="1" applyBorder="1" applyAlignment="1" applyProtection="1">
      <alignment horizontal="left" vertical="center" indent="3"/>
    </xf>
    <xf numFmtId="0" fontId="2" fillId="2" borderId="0" xfId="1" applyNumberFormat="1" applyFont="1" applyFill="1" applyBorder="1" applyAlignment="1" applyProtection="1">
      <alignment vertical="center"/>
    </xf>
    <xf numFmtId="165" fontId="2" fillId="2" borderId="37" xfId="1" applyNumberFormat="1" applyFont="1" applyFill="1" applyBorder="1" applyAlignment="1" applyProtection="1">
      <alignment horizontal="right" vertical="center"/>
    </xf>
    <xf numFmtId="2" fontId="3" fillId="2" borderId="39" xfId="1" applyNumberFormat="1" applyFont="1" applyFill="1" applyBorder="1" applyAlignment="1" applyProtection="1">
      <alignment vertical="center"/>
    </xf>
    <xf numFmtId="165" fontId="2" fillId="2" borderId="21" xfId="1" applyNumberFormat="1" applyFont="1" applyFill="1" applyBorder="1" applyAlignment="1" applyProtection="1">
      <alignment horizontal="left" vertical="center" indent="3"/>
    </xf>
    <xf numFmtId="0" fontId="3" fillId="2" borderId="0" xfId="1" applyNumberFormat="1" applyFont="1" applyFill="1" applyBorder="1" applyAlignment="1" applyProtection="1">
      <alignment horizontal="left" vertical="center"/>
    </xf>
    <xf numFmtId="165" fontId="2" fillId="2" borderId="21" xfId="1" applyNumberFormat="1" applyFont="1" applyFill="1" applyBorder="1" applyAlignment="1" applyProtection="1">
      <alignment horizontal="right" vertical="center"/>
    </xf>
    <xf numFmtId="2" fontId="3" fillId="2" borderId="40" xfId="1" applyNumberFormat="1" applyFont="1" applyFill="1" applyBorder="1" applyAlignment="1" applyProtection="1">
      <alignment vertical="center"/>
    </xf>
    <xf numFmtId="4" fontId="3" fillId="2" borderId="0" xfId="1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166" fontId="18" fillId="0" borderId="0" xfId="0" applyNumberFormat="1" applyFont="1" applyAlignment="1">
      <alignment horizontal="left" vertical="top"/>
    </xf>
    <xf numFmtId="165" fontId="20" fillId="2" borderId="0" xfId="1" applyNumberFormat="1" applyFont="1" applyFill="1" applyBorder="1" applyAlignment="1" applyProtection="1">
      <alignment vertical="center"/>
    </xf>
    <xf numFmtId="165" fontId="2" fillId="2" borderId="37" xfId="1" applyNumberFormat="1" applyFont="1" applyFill="1" applyBorder="1" applyAlignment="1" applyProtection="1">
      <alignment horizontal="right" vertical="center" indent="4"/>
    </xf>
    <xf numFmtId="165" fontId="2" fillId="2" borderId="21" xfId="1" applyNumberFormat="1" applyFont="1" applyFill="1" applyBorder="1" applyAlignment="1" applyProtection="1">
      <alignment horizontal="right" vertical="center" indent="4"/>
    </xf>
    <xf numFmtId="165" fontId="2" fillId="2" borderId="21" xfId="1" applyNumberFormat="1" applyFont="1" applyFill="1" applyBorder="1" applyAlignment="1" applyProtection="1">
      <alignment horizontal="left" vertical="center" indent="1"/>
    </xf>
    <xf numFmtId="3" fontId="18" fillId="0" borderId="41" xfId="0" applyNumberFormat="1" applyFont="1" applyBorder="1" applyAlignment="1">
      <alignment horizontal="right" vertical="top"/>
    </xf>
    <xf numFmtId="166" fontId="18" fillId="0" borderId="41" xfId="0" applyNumberFormat="1" applyFont="1" applyBorder="1" applyAlignment="1">
      <alignment horizontal="left" vertical="top"/>
    </xf>
    <xf numFmtId="165" fontId="20" fillId="2" borderId="42" xfId="1" applyNumberFormat="1" applyFont="1" applyFill="1" applyBorder="1" applyAlignment="1" applyProtection="1">
      <alignment horizontal="right" vertical="center"/>
    </xf>
    <xf numFmtId="165" fontId="20" fillId="2" borderId="21" xfId="1" applyNumberFormat="1" applyFont="1" applyFill="1" applyBorder="1" applyAlignment="1" applyProtection="1">
      <alignment horizontal="right" vertical="center"/>
    </xf>
    <xf numFmtId="165" fontId="2" fillId="2" borderId="0" xfId="1" applyNumberFormat="1" applyFont="1" applyFill="1" applyBorder="1" applyAlignment="1" applyProtection="1">
      <alignment horizontal="left" vertical="center"/>
    </xf>
    <xf numFmtId="0" fontId="0" fillId="0" borderId="53" xfId="0" applyBorder="1"/>
    <xf numFmtId="0" fontId="0" fillId="0" borderId="55" xfId="0" applyBorder="1"/>
    <xf numFmtId="0" fontId="0" fillId="0" borderId="57" xfId="0" applyBorder="1"/>
    <xf numFmtId="167" fontId="12" fillId="5" borderId="64" xfId="0" applyNumberFormat="1" applyFont="1" applyFill="1" applyBorder="1" applyAlignment="1">
      <alignment horizontal="right" vertical="center" indent="1"/>
    </xf>
    <xf numFmtId="169" fontId="11" fillId="3" borderId="59" xfId="0" applyNumberFormat="1" applyFont="1" applyFill="1" applyBorder="1" applyAlignment="1">
      <alignment horizontal="right" vertical="center" indent="1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165" fontId="25" fillId="8" borderId="70" xfId="3" applyNumberFormat="1" applyFont="1" applyFill="1" applyBorder="1" applyAlignment="1">
      <alignment vertical="center"/>
    </xf>
    <xf numFmtId="167" fontId="11" fillId="3" borderId="63" xfId="0" applyNumberFormat="1" applyFont="1" applyFill="1" applyBorder="1" applyAlignment="1">
      <alignment horizontal="right" vertical="center" indent="1"/>
    </xf>
    <xf numFmtId="0" fontId="0" fillId="0" borderId="46" xfId="0" applyBorder="1"/>
    <xf numFmtId="165" fontId="13" fillId="2" borderId="0" xfId="1" applyNumberFormat="1" applyFont="1" applyFill="1" applyBorder="1" applyAlignment="1" applyProtection="1">
      <alignment horizontal="right" vertical="center" indent="1"/>
    </xf>
    <xf numFmtId="49" fontId="3" fillId="2" borderId="0" xfId="1" applyNumberFormat="1" applyFont="1" applyFill="1" applyBorder="1" applyAlignment="1" applyProtection="1">
      <alignment horizontal="right" vertical="center"/>
    </xf>
    <xf numFmtId="165" fontId="23" fillId="10" borderId="70" xfId="3" applyNumberFormat="1" applyFont="1" applyFill="1" applyBorder="1" applyAlignment="1">
      <alignment vertical="center"/>
    </xf>
    <xf numFmtId="0" fontId="16" fillId="4" borderId="74" xfId="1" applyNumberFormat="1" applyFont="1" applyFill="1" applyBorder="1" applyAlignment="1" applyProtection="1">
      <alignment horizontal="right" vertical="center"/>
    </xf>
    <xf numFmtId="0" fontId="16" fillId="4" borderId="76" xfId="1" applyNumberFormat="1" applyFont="1" applyFill="1" applyBorder="1" applyAlignment="1" applyProtection="1">
      <alignment horizontal="right" vertical="center" wrapText="1"/>
    </xf>
    <xf numFmtId="165" fontId="23" fillId="7" borderId="70" xfId="3" applyNumberFormat="1" applyFont="1" applyFill="1" applyBorder="1" applyAlignment="1">
      <alignment vertical="center"/>
    </xf>
    <xf numFmtId="168" fontId="23" fillId="7" borderId="70" xfId="2" applyNumberFormat="1" applyFont="1" applyFill="1" applyBorder="1" applyAlignment="1" applyProtection="1">
      <alignment horizontal="right" vertical="center"/>
      <protection locked="0"/>
    </xf>
    <xf numFmtId="0" fontId="16" fillId="4" borderId="76" xfId="1" applyNumberFormat="1" applyFont="1" applyFill="1" applyBorder="1" applyAlignment="1" applyProtection="1">
      <alignment horizontal="center" vertical="center" wrapText="1"/>
    </xf>
    <xf numFmtId="168" fontId="21" fillId="0" borderId="78" xfId="1" applyNumberFormat="1" applyFont="1" applyBorder="1" applyAlignment="1" applyProtection="1">
      <alignment horizontal="right" vertical="center" wrapText="1"/>
      <protection locked="0"/>
    </xf>
    <xf numFmtId="168" fontId="17" fillId="2" borderId="78" xfId="1" applyNumberFormat="1" applyFont="1" applyFill="1" applyBorder="1" applyAlignment="1" applyProtection="1">
      <alignment horizontal="right" vertical="center"/>
      <protection locked="0"/>
    </xf>
    <xf numFmtId="168" fontId="17" fillId="11" borderId="78" xfId="1" applyNumberFormat="1" applyFont="1" applyFill="1" applyBorder="1" applyAlignment="1" applyProtection="1">
      <alignment horizontal="right" vertical="center"/>
      <protection locked="0"/>
    </xf>
    <xf numFmtId="168" fontId="17" fillId="0" borderId="78" xfId="1" applyNumberFormat="1" applyFont="1" applyBorder="1" applyAlignment="1" applyProtection="1">
      <alignment horizontal="right" vertical="center"/>
      <protection locked="0"/>
    </xf>
    <xf numFmtId="168" fontId="17" fillId="2" borderId="70" xfId="1" applyNumberFormat="1" applyFont="1" applyFill="1" applyBorder="1" applyAlignment="1" applyProtection="1">
      <alignment horizontal="right" vertical="center"/>
      <protection locked="0"/>
    </xf>
    <xf numFmtId="168" fontId="17" fillId="11" borderId="70" xfId="1" applyNumberFormat="1" applyFont="1" applyFill="1" applyBorder="1" applyAlignment="1" applyProtection="1">
      <alignment horizontal="right" vertical="center"/>
      <protection locked="0"/>
    </xf>
    <xf numFmtId="168" fontId="21" fillId="6" borderId="70" xfId="1" applyNumberFormat="1" applyFont="1" applyFill="1" applyBorder="1" applyAlignment="1" applyProtection="1">
      <alignment horizontal="right" vertical="center"/>
      <protection locked="0"/>
    </xf>
    <xf numFmtId="168" fontId="21" fillId="6" borderId="78" xfId="1" applyNumberFormat="1" applyFont="1" applyFill="1" applyBorder="1" applyAlignment="1" applyProtection="1">
      <alignment horizontal="right" vertical="center"/>
      <protection locked="0"/>
    </xf>
    <xf numFmtId="165" fontId="23" fillId="10" borderId="73" xfId="3" applyNumberFormat="1" applyFont="1" applyFill="1" applyBorder="1" applyAlignment="1">
      <alignment vertical="center"/>
    </xf>
    <xf numFmtId="165" fontId="25" fillId="8" borderId="73" xfId="3" applyNumberFormat="1" applyFont="1" applyFill="1" applyBorder="1" applyAlignment="1">
      <alignment vertical="center"/>
    </xf>
    <xf numFmtId="165" fontId="23" fillId="7" borderId="73" xfId="3" applyNumberFormat="1" applyFont="1" applyFill="1" applyBorder="1" applyAlignment="1">
      <alignment vertical="center"/>
    </xf>
    <xf numFmtId="168" fontId="17" fillId="2" borderId="79" xfId="1" applyNumberFormat="1" applyFont="1" applyFill="1" applyBorder="1" applyAlignment="1" applyProtection="1">
      <alignment horizontal="right" vertical="center"/>
      <protection locked="0"/>
    </xf>
    <xf numFmtId="168" fontId="17" fillId="11" borderId="79" xfId="1" applyNumberFormat="1" applyFont="1" applyFill="1" applyBorder="1" applyAlignment="1" applyProtection="1">
      <alignment horizontal="right" vertical="center"/>
      <protection locked="0"/>
    </xf>
    <xf numFmtId="168" fontId="17" fillId="0" borderId="70" xfId="1" applyNumberFormat="1" applyFont="1" applyBorder="1" applyAlignment="1" applyProtection="1">
      <alignment horizontal="right" vertical="center"/>
      <protection locked="0"/>
    </xf>
    <xf numFmtId="168" fontId="17" fillId="0" borderId="70" xfId="1" applyNumberFormat="1" applyFont="1" applyBorder="1" applyAlignment="1" applyProtection="1">
      <alignment horizontal="right" vertical="center" wrapText="1"/>
      <protection locked="0"/>
    </xf>
    <xf numFmtId="168" fontId="25" fillId="0" borderId="70" xfId="3" applyNumberFormat="1" applyFont="1" applyFill="1" applyBorder="1" applyAlignment="1" applyProtection="1">
      <alignment horizontal="right" vertical="center" wrapText="1"/>
      <protection locked="0"/>
    </xf>
    <xf numFmtId="2" fontId="3" fillId="2" borderId="81" xfId="1" applyNumberFormat="1" applyFont="1" applyFill="1" applyBorder="1" applyAlignment="1" applyProtection="1">
      <alignment vertical="center"/>
    </xf>
    <xf numFmtId="168" fontId="17" fillId="0" borderId="78" xfId="1" applyNumberFormat="1" applyFont="1" applyBorder="1" applyAlignment="1" applyProtection="1">
      <alignment horizontal="right" vertical="center" wrapText="1"/>
      <protection locked="0"/>
    </xf>
    <xf numFmtId="2" fontId="3" fillId="2" borderId="0" xfId="1" applyNumberFormat="1" applyFont="1" applyFill="1" applyBorder="1" applyAlignment="1" applyProtection="1">
      <alignment vertical="center"/>
    </xf>
    <xf numFmtId="168" fontId="17" fillId="6" borderId="78" xfId="1" applyNumberFormat="1" applyFont="1" applyFill="1" applyBorder="1" applyAlignment="1" applyProtection="1">
      <alignment horizontal="right" vertical="center"/>
      <protection locked="0"/>
    </xf>
    <xf numFmtId="168" fontId="17" fillId="0" borderId="79" xfId="1" applyNumberFormat="1" applyFont="1" applyBorder="1" applyAlignment="1" applyProtection="1">
      <alignment horizontal="right" vertical="center" wrapText="1"/>
      <protection locked="0"/>
    </xf>
    <xf numFmtId="168" fontId="17" fillId="6" borderId="79" xfId="1" applyNumberFormat="1" applyFont="1" applyFill="1" applyBorder="1" applyAlignment="1" applyProtection="1">
      <alignment horizontal="right" vertical="center"/>
      <protection locked="0"/>
    </xf>
    <xf numFmtId="2" fontId="3" fillId="2" borderId="82" xfId="1" applyNumberFormat="1" applyFont="1" applyFill="1" applyBorder="1" applyAlignment="1" applyProtection="1">
      <alignment vertical="center"/>
    </xf>
    <xf numFmtId="165" fontId="32" fillId="8" borderId="0" xfId="3" applyNumberFormat="1" applyFont="1" applyFill="1" applyAlignment="1">
      <alignment vertical="center"/>
    </xf>
    <xf numFmtId="168" fontId="33" fillId="12" borderId="46" xfId="3" applyNumberFormat="1" applyFont="1" applyFill="1" applyBorder="1" applyAlignment="1">
      <alignment horizontal="right" vertical="center"/>
    </xf>
    <xf numFmtId="165" fontId="33" fillId="12" borderId="46" xfId="3" applyNumberFormat="1" applyFont="1" applyFill="1" applyBorder="1" applyAlignment="1">
      <alignment vertical="center"/>
    </xf>
    <xf numFmtId="165" fontId="32" fillId="8" borderId="0" xfId="3" applyNumberFormat="1" applyFont="1" applyFill="1" applyAlignment="1">
      <alignment horizontal="right" vertical="center"/>
    </xf>
    <xf numFmtId="168" fontId="33" fillId="12" borderId="0" xfId="3" applyNumberFormat="1" applyFont="1" applyFill="1" applyAlignment="1">
      <alignment horizontal="right" vertical="center"/>
    </xf>
    <xf numFmtId="165" fontId="33" fillId="12" borderId="0" xfId="3" applyNumberFormat="1" applyFont="1" applyFill="1" applyAlignment="1">
      <alignment vertical="center"/>
    </xf>
    <xf numFmtId="0" fontId="34" fillId="0" borderId="0" xfId="0" applyFont="1"/>
    <xf numFmtId="0" fontId="32" fillId="12" borderId="0" xfId="3" applyFont="1" applyFill="1" applyAlignment="1">
      <alignment horizontal="center" vertical="center"/>
    </xf>
    <xf numFmtId="49" fontId="3" fillId="2" borderId="0" xfId="1" applyNumberFormat="1" applyFont="1" applyFill="1" applyBorder="1" applyAlignment="1" applyProtection="1">
      <alignment vertical="center"/>
    </xf>
    <xf numFmtId="49" fontId="3" fillId="2" borderId="83" xfId="1" applyNumberFormat="1" applyFont="1" applyFill="1" applyBorder="1" applyAlignment="1" applyProtection="1">
      <alignment vertical="center"/>
    </xf>
    <xf numFmtId="49" fontId="3" fillId="2" borderId="84" xfId="1" applyNumberFormat="1" applyFont="1" applyFill="1" applyBorder="1" applyAlignment="1" applyProtection="1">
      <alignment vertical="center"/>
    </xf>
    <xf numFmtId="165" fontId="13" fillId="2" borderId="0" xfId="1" applyNumberFormat="1" applyFont="1" applyFill="1" applyBorder="1" applyAlignment="1" applyProtection="1">
      <alignment vertical="center"/>
    </xf>
    <xf numFmtId="168" fontId="25" fillId="0" borderId="70" xfId="2" applyNumberFormat="1" applyFont="1" applyFill="1" applyBorder="1" applyAlignment="1" applyProtection="1">
      <alignment horizontal="right" vertical="center"/>
      <protection locked="0"/>
    </xf>
    <xf numFmtId="165" fontId="25" fillId="0" borderId="70" xfId="3" applyNumberFormat="1" applyFont="1" applyFill="1" applyBorder="1" applyAlignment="1">
      <alignment vertical="center"/>
    </xf>
    <xf numFmtId="168" fontId="29" fillId="0" borderId="70" xfId="1" applyNumberFormat="1" applyFont="1" applyBorder="1" applyAlignment="1" applyProtection="1">
      <alignment horizontal="right" vertical="center"/>
      <protection locked="0"/>
    </xf>
    <xf numFmtId="168" fontId="37" fillId="0" borderId="78" xfId="1" applyNumberFormat="1" applyFont="1" applyBorder="1" applyAlignment="1" applyProtection="1">
      <alignment horizontal="right" vertical="center" wrapText="1"/>
      <protection locked="0"/>
    </xf>
    <xf numFmtId="168" fontId="37" fillId="0" borderId="70" xfId="1" applyNumberFormat="1" applyFont="1" applyBorder="1" applyAlignment="1" applyProtection="1">
      <alignment horizontal="right" vertical="center" wrapText="1"/>
      <protection locked="0"/>
    </xf>
    <xf numFmtId="168" fontId="37" fillId="0" borderId="70" xfId="1" applyNumberFormat="1" applyFont="1" applyBorder="1" applyAlignment="1" applyProtection="1">
      <alignment horizontal="right" vertical="center"/>
      <protection locked="0"/>
    </xf>
    <xf numFmtId="165" fontId="25" fillId="0" borderId="73" xfId="3" applyNumberFormat="1" applyFont="1" applyFill="1" applyBorder="1" applyAlignment="1">
      <alignment vertical="center"/>
    </xf>
    <xf numFmtId="168" fontId="37" fillId="0" borderId="79" xfId="1" applyNumberFormat="1" applyFont="1" applyBorder="1" applyAlignment="1" applyProtection="1">
      <alignment horizontal="right" vertical="center" wrapText="1"/>
      <protection locked="0"/>
    </xf>
    <xf numFmtId="168" fontId="35" fillId="0" borderId="70" xfId="3" applyNumberFormat="1" applyFont="1" applyFill="1" applyBorder="1" applyAlignment="1" applyProtection="1">
      <alignment horizontal="right" vertical="center" wrapText="1"/>
      <protection locked="0"/>
    </xf>
    <xf numFmtId="165" fontId="40" fillId="0" borderId="70" xfId="3" applyNumberFormat="1" applyFont="1" applyFill="1" applyBorder="1" applyAlignment="1">
      <alignment vertical="center"/>
    </xf>
    <xf numFmtId="168" fontId="25" fillId="13" borderId="70" xfId="3" applyNumberFormat="1" applyFont="1" applyFill="1" applyBorder="1" applyAlignment="1" applyProtection="1">
      <alignment horizontal="right" vertical="center" wrapText="1"/>
      <protection locked="0"/>
    </xf>
    <xf numFmtId="165" fontId="23" fillId="13" borderId="70" xfId="3" applyNumberFormat="1" applyFont="1" applyFill="1" applyBorder="1" applyAlignment="1">
      <alignment vertical="center"/>
    </xf>
    <xf numFmtId="168" fontId="36" fillId="0" borderId="70" xfId="1" applyNumberFormat="1" applyFont="1" applyBorder="1" applyAlignment="1" applyProtection="1">
      <alignment horizontal="right" vertical="center"/>
      <protection locked="0"/>
    </xf>
    <xf numFmtId="168" fontId="3" fillId="0" borderId="70" xfId="1" applyNumberFormat="1" applyFont="1" applyBorder="1" applyAlignment="1" applyProtection="1">
      <alignment horizontal="right" vertical="center"/>
      <protection locked="0"/>
    </xf>
    <xf numFmtId="168" fontId="29" fillId="13" borderId="70" xfId="1" applyNumberFormat="1" applyFont="1" applyFill="1" applyBorder="1" applyAlignment="1" applyProtection="1">
      <alignment horizontal="right" vertical="center"/>
      <protection locked="0"/>
    </xf>
    <xf numFmtId="168" fontId="38" fillId="0" borderId="78" xfId="1" applyNumberFormat="1" applyFont="1" applyBorder="1" applyAlignment="1" applyProtection="1">
      <alignment horizontal="right" vertical="center"/>
      <protection locked="0"/>
    </xf>
    <xf numFmtId="168" fontId="17" fillId="10" borderId="78" xfId="1" applyNumberFormat="1" applyFont="1" applyFill="1" applyBorder="1" applyAlignment="1" applyProtection="1">
      <alignment horizontal="right" vertical="center"/>
      <protection locked="0"/>
    </xf>
    <xf numFmtId="168" fontId="38" fillId="0" borderId="70" xfId="1" applyNumberFormat="1" applyFont="1" applyBorder="1" applyAlignment="1" applyProtection="1">
      <alignment horizontal="right" vertical="center"/>
      <protection locked="0"/>
    </xf>
    <xf numFmtId="168" fontId="30" fillId="0" borderId="70" xfId="1" applyNumberFormat="1" applyFont="1" applyBorder="1" applyAlignment="1" applyProtection="1">
      <alignment horizontal="right" vertical="center"/>
      <protection locked="0"/>
    </xf>
    <xf numFmtId="168" fontId="17" fillId="10" borderId="70" xfId="1" applyNumberFormat="1" applyFont="1" applyFill="1" applyBorder="1" applyAlignment="1" applyProtection="1">
      <alignment horizontal="right" vertical="center"/>
      <protection locked="0"/>
    </xf>
    <xf numFmtId="168" fontId="31" fillId="10" borderId="70" xfId="2" applyNumberFormat="1" applyFont="1" applyFill="1" applyBorder="1" applyAlignment="1" applyProtection="1">
      <alignment horizontal="right" vertical="center"/>
      <protection locked="0"/>
    </xf>
    <xf numFmtId="165" fontId="25" fillId="7" borderId="70" xfId="3" applyNumberFormat="1" applyFont="1" applyFill="1" applyBorder="1" applyAlignment="1">
      <alignment vertical="center"/>
    </xf>
    <xf numFmtId="168" fontId="17" fillId="14" borderId="70" xfId="1" applyNumberFormat="1" applyFont="1" applyFill="1" applyBorder="1" applyAlignment="1" applyProtection="1">
      <alignment horizontal="right" vertical="center"/>
      <protection locked="0"/>
    </xf>
    <xf numFmtId="168" fontId="38" fillId="15" borderId="70" xfId="1" applyNumberFormat="1" applyFont="1" applyFill="1" applyBorder="1" applyAlignment="1" applyProtection="1">
      <alignment horizontal="right" vertical="center"/>
      <protection locked="0"/>
    </xf>
    <xf numFmtId="168" fontId="17" fillId="15" borderId="70" xfId="1" applyNumberFormat="1" applyFont="1" applyFill="1" applyBorder="1" applyAlignment="1" applyProtection="1">
      <alignment horizontal="right" vertical="center"/>
      <protection locked="0"/>
    </xf>
    <xf numFmtId="168" fontId="37" fillId="8" borderId="70" xfId="1" applyNumberFormat="1" applyFont="1" applyFill="1" applyBorder="1" applyAlignment="1" applyProtection="1">
      <alignment horizontal="right" vertical="center" wrapText="1"/>
      <protection locked="0"/>
    </xf>
    <xf numFmtId="168" fontId="17" fillId="8" borderId="70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0" xfId="0" applyFill="1"/>
    <xf numFmtId="0" fontId="0" fillId="8" borderId="0" xfId="0" applyFill="1" applyAlignment="1">
      <alignment horizontal="left" indent="1"/>
    </xf>
    <xf numFmtId="168" fontId="37" fillId="8" borderId="70" xfId="1" applyNumberFormat="1" applyFont="1" applyFill="1" applyBorder="1" applyAlignment="1" applyProtection="1">
      <alignment horizontal="right" vertical="center"/>
      <protection locked="0"/>
    </xf>
    <xf numFmtId="0" fontId="39" fillId="8" borderId="73" xfId="0" applyFont="1" applyFill="1" applyBorder="1" applyAlignment="1">
      <alignment horizontal="left"/>
    </xf>
    <xf numFmtId="0" fontId="39" fillId="8" borderId="77" xfId="0" applyFont="1" applyFill="1" applyBorder="1" applyAlignment="1">
      <alignment horizontal="left"/>
    </xf>
    <xf numFmtId="0" fontId="39" fillId="8" borderId="69" xfId="0" applyFont="1" applyFill="1" applyBorder="1" applyAlignment="1">
      <alignment horizontal="left"/>
    </xf>
    <xf numFmtId="0" fontId="39" fillId="8" borderId="70" xfId="0" applyFont="1" applyFill="1" applyBorder="1" applyAlignment="1">
      <alignment horizontal="left" indent="1"/>
    </xf>
    <xf numFmtId="168" fontId="37" fillId="7" borderId="70" xfId="1" applyNumberFormat="1" applyFont="1" applyFill="1" applyBorder="1" applyAlignment="1" applyProtection="1">
      <alignment horizontal="right" vertical="center" wrapText="1"/>
      <protection locked="0"/>
    </xf>
    <xf numFmtId="168" fontId="37" fillId="10" borderId="70" xfId="1" applyNumberFormat="1" applyFont="1" applyFill="1" applyBorder="1" applyAlignment="1" applyProtection="1">
      <alignment horizontal="right" vertical="center"/>
      <protection locked="0"/>
    </xf>
    <xf numFmtId="168" fontId="37" fillId="7" borderId="78" xfId="1" applyNumberFormat="1" applyFont="1" applyFill="1" applyBorder="1" applyAlignment="1" applyProtection="1">
      <alignment horizontal="right" vertical="center" wrapText="1"/>
      <protection locked="0"/>
    </xf>
    <xf numFmtId="168" fontId="17" fillId="0" borderId="79" xfId="1" applyNumberFormat="1" applyFont="1" applyBorder="1" applyAlignment="1" applyProtection="1">
      <alignment horizontal="right" vertical="center"/>
      <protection locked="0"/>
    </xf>
    <xf numFmtId="168" fontId="38" fillId="0" borderId="79" xfId="1" applyNumberFormat="1" applyFont="1" applyBorder="1" applyAlignment="1" applyProtection="1">
      <alignment horizontal="right" vertical="center"/>
      <protection locked="0"/>
    </xf>
    <xf numFmtId="168" fontId="17" fillId="10" borderId="79" xfId="1" applyNumberFormat="1" applyFont="1" applyFill="1" applyBorder="1" applyAlignment="1" applyProtection="1">
      <alignment horizontal="right" vertical="center"/>
      <protection locked="0"/>
    </xf>
    <xf numFmtId="14" fontId="0" fillId="0" borderId="0" xfId="0" applyNumberFormat="1"/>
    <xf numFmtId="4" fontId="7" fillId="4" borderId="31" xfId="1" applyNumberFormat="1" applyFont="1" applyFill="1" applyBorder="1" applyAlignment="1" applyProtection="1">
      <alignment horizontal="center" vertical="top"/>
    </xf>
    <xf numFmtId="4" fontId="7" fillId="4" borderId="2" xfId="1" applyNumberFormat="1" applyFont="1" applyFill="1" applyBorder="1" applyAlignment="1" applyProtection="1">
      <alignment horizontal="center" vertical="top"/>
    </xf>
    <xf numFmtId="4" fontId="7" fillId="4" borderId="54" xfId="1" applyNumberFormat="1" applyFont="1" applyFill="1" applyBorder="1" applyAlignment="1" applyProtection="1">
      <alignment horizontal="center" vertical="top"/>
    </xf>
    <xf numFmtId="0" fontId="10" fillId="5" borderId="28" xfId="0" applyFont="1" applyFill="1" applyBorder="1" applyAlignment="1">
      <alignment horizontal="left" vertical="center" indent="1"/>
    </xf>
    <xf numFmtId="0" fontId="10" fillId="5" borderId="29" xfId="0" applyFont="1" applyFill="1" applyBorder="1" applyAlignment="1">
      <alignment horizontal="left" vertical="center" indent="1"/>
    </xf>
    <xf numFmtId="0" fontId="10" fillId="5" borderId="24" xfId="0" applyFont="1" applyFill="1" applyBorder="1" applyAlignment="1">
      <alignment horizontal="left" vertical="center" wrapText="1" indent="1"/>
    </xf>
    <xf numFmtId="0" fontId="10" fillId="5" borderId="56" xfId="0" applyFont="1" applyFill="1" applyBorder="1" applyAlignment="1">
      <alignment horizontal="left" vertical="center" wrapText="1" indent="1"/>
    </xf>
    <xf numFmtId="0" fontId="10" fillId="5" borderId="66" xfId="0" applyFont="1" applyFill="1" applyBorder="1" applyAlignment="1">
      <alignment horizontal="left" vertical="center" wrapText="1" indent="1"/>
    </xf>
    <xf numFmtId="0" fontId="10" fillId="5" borderId="65" xfId="0" applyFont="1" applyFill="1" applyBorder="1" applyAlignment="1">
      <alignment horizontal="left" vertical="center" wrapText="1" indent="1"/>
    </xf>
    <xf numFmtId="0" fontId="10" fillId="5" borderId="68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4" fontId="8" fillId="3" borderId="52" xfId="0" applyNumberFormat="1" applyFont="1" applyFill="1" applyBorder="1" applyAlignment="1">
      <alignment horizontal="left" vertical="center" indent="1"/>
    </xf>
    <xf numFmtId="4" fontId="8" fillId="3" borderId="60" xfId="0" applyNumberFormat="1" applyFont="1" applyFill="1" applyBorder="1" applyAlignment="1">
      <alignment horizontal="left" vertical="center" indent="1"/>
    </xf>
    <xf numFmtId="4" fontId="8" fillId="3" borderId="51" xfId="0" applyNumberFormat="1" applyFont="1" applyFill="1" applyBorder="1" applyAlignment="1">
      <alignment horizontal="left" vertical="center" indent="1"/>
    </xf>
    <xf numFmtId="4" fontId="8" fillId="3" borderId="58" xfId="0" applyNumberFormat="1" applyFont="1" applyFill="1" applyBorder="1" applyAlignment="1">
      <alignment horizontal="left" vertical="center" indent="1"/>
    </xf>
    <xf numFmtId="4" fontId="8" fillId="3" borderId="61" xfId="0" applyNumberFormat="1" applyFont="1" applyFill="1" applyBorder="1" applyAlignment="1">
      <alignment horizontal="left" vertical="center" indent="1"/>
    </xf>
    <xf numFmtId="4" fontId="8" fillId="3" borderId="62" xfId="0" applyNumberFormat="1" applyFont="1" applyFill="1" applyBorder="1" applyAlignment="1">
      <alignment horizontal="left" vertical="center" indent="1"/>
    </xf>
    <xf numFmtId="0" fontId="8" fillId="3" borderId="32" xfId="0" applyFont="1" applyFill="1" applyBorder="1" applyAlignment="1">
      <alignment horizontal="left" vertical="center" indent="1"/>
    </xf>
    <xf numFmtId="0" fontId="8" fillId="3" borderId="47" xfId="0" applyFont="1" applyFill="1" applyBorder="1" applyAlignment="1">
      <alignment horizontal="left" vertical="center" indent="1"/>
    </xf>
    <xf numFmtId="0" fontId="10" fillId="5" borderId="2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left" vertical="center" indent="1"/>
    </xf>
    <xf numFmtId="0" fontId="8" fillId="3" borderId="72" xfId="0" applyFont="1" applyFill="1" applyBorder="1" applyAlignment="1">
      <alignment horizontal="left" vertical="center" indent="1"/>
    </xf>
    <xf numFmtId="165" fontId="2" fillId="2" borderId="0" xfId="1" applyNumberFormat="1" applyFont="1" applyFill="1" applyBorder="1" applyAlignment="1" applyProtection="1">
      <alignment horizontal="left" vertical="center"/>
    </xf>
    <xf numFmtId="165" fontId="2" fillId="3" borderId="3" xfId="1" applyNumberFormat="1" applyFont="1" applyFill="1" applyBorder="1" applyAlignment="1" applyProtection="1">
      <alignment horizontal="left" vertical="center" indent="1"/>
      <protection locked="0"/>
    </xf>
    <xf numFmtId="4" fontId="7" fillId="4" borderId="9" xfId="1" applyNumberFormat="1" applyFont="1" applyFill="1" applyBorder="1" applyAlignment="1" applyProtection="1">
      <alignment horizontal="center" vertical="top"/>
    </xf>
    <xf numFmtId="4" fontId="7" fillId="4" borderId="10" xfId="1" applyNumberFormat="1" applyFont="1" applyFill="1" applyBorder="1" applyAlignment="1" applyProtection="1">
      <alignment horizontal="center" vertical="top"/>
    </xf>
    <xf numFmtId="0" fontId="10" fillId="5" borderId="4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4" fontId="7" fillId="4" borderId="45" xfId="1" applyNumberFormat="1" applyFont="1" applyFill="1" applyBorder="1" applyAlignment="1" applyProtection="1">
      <alignment horizontal="center" vertical="top"/>
    </xf>
    <xf numFmtId="4" fontId="7" fillId="4" borderId="46" xfId="1" applyNumberFormat="1" applyFont="1" applyFill="1" applyBorder="1" applyAlignment="1" applyProtection="1">
      <alignment horizontal="center" vertical="top"/>
    </xf>
    <xf numFmtId="165" fontId="2" fillId="3" borderId="2" xfId="1" applyNumberFormat="1" applyFont="1" applyFill="1" applyBorder="1" applyAlignment="1" applyProtection="1">
      <alignment horizontal="left" vertical="center" indent="1"/>
      <protection locked="0"/>
    </xf>
    <xf numFmtId="49" fontId="3" fillId="2" borderId="38" xfId="1" applyNumberFormat="1" applyFont="1" applyFill="1" applyBorder="1" applyAlignment="1" applyProtection="1">
      <alignment horizontal="right" vertical="center"/>
    </xf>
    <xf numFmtId="49" fontId="3" fillId="2" borderId="0" xfId="1" applyNumberFormat="1" applyFont="1" applyFill="1" applyBorder="1" applyAlignment="1" applyProtection="1">
      <alignment horizontal="right" vertical="center"/>
    </xf>
    <xf numFmtId="0" fontId="25" fillId="13" borderId="70" xfId="3" applyFont="1" applyFill="1" applyBorder="1" applyAlignment="1" applyProtection="1">
      <alignment horizontal="left" vertical="center"/>
      <protection locked="0"/>
    </xf>
    <xf numFmtId="0" fontId="35" fillId="0" borderId="70" xfId="3" applyFont="1" applyFill="1" applyBorder="1" applyAlignment="1" applyProtection="1">
      <alignment horizontal="left" vertical="center"/>
      <protection locked="0"/>
    </xf>
    <xf numFmtId="168" fontId="23" fillId="0" borderId="70" xfId="2" applyNumberFormat="1" applyFont="1" applyFill="1" applyBorder="1" applyAlignment="1" applyProtection="1">
      <alignment horizontal="left" vertical="center"/>
      <protection locked="0"/>
    </xf>
    <xf numFmtId="168" fontId="25" fillId="0" borderId="70" xfId="2" applyNumberFormat="1" applyFont="1" applyFill="1" applyBorder="1" applyAlignment="1" applyProtection="1">
      <alignment horizontal="left" vertical="center"/>
      <protection locked="0"/>
    </xf>
    <xf numFmtId="0" fontId="23" fillId="0" borderId="70" xfId="3" applyFont="1" applyFill="1" applyBorder="1" applyAlignment="1" applyProtection="1">
      <alignment horizontal="left" vertical="center"/>
      <protection locked="0"/>
    </xf>
    <xf numFmtId="0" fontId="25" fillId="0" borderId="70" xfId="3" applyFont="1" applyFill="1" applyBorder="1" applyAlignment="1" applyProtection="1">
      <alignment horizontal="left" vertical="center"/>
      <protection locked="0"/>
    </xf>
    <xf numFmtId="49" fontId="3" fillId="2" borderId="83" xfId="1" applyNumberFormat="1" applyFont="1" applyFill="1" applyBorder="1" applyAlignment="1" applyProtection="1">
      <alignment horizontal="center" vertical="center"/>
    </xf>
    <xf numFmtId="49" fontId="3" fillId="2" borderId="84" xfId="1" applyNumberFormat="1" applyFont="1" applyFill="1" applyBorder="1" applyAlignment="1" applyProtection="1">
      <alignment horizontal="center" vertical="center"/>
    </xf>
    <xf numFmtId="165" fontId="14" fillId="3" borderId="34" xfId="1" applyNumberFormat="1" applyFont="1" applyFill="1" applyBorder="1" applyAlignment="1" applyProtection="1">
      <alignment horizontal="left" vertical="center" indent="1"/>
    </xf>
    <xf numFmtId="165" fontId="13" fillId="2" borderId="0" xfId="1" applyNumberFormat="1" applyFont="1" applyFill="1" applyBorder="1" applyAlignment="1" applyProtection="1">
      <alignment horizontal="left" vertical="center"/>
    </xf>
    <xf numFmtId="165" fontId="32" fillId="8" borderId="0" xfId="3" applyNumberFormat="1" applyFont="1" applyFill="1" applyAlignment="1">
      <alignment horizontal="center" vertical="center"/>
    </xf>
    <xf numFmtId="0" fontId="16" fillId="4" borderId="75" xfId="1" applyNumberFormat="1" applyFont="1" applyFill="1" applyBorder="1" applyAlignment="1" applyProtection="1">
      <alignment horizontal="center" vertical="center"/>
    </xf>
    <xf numFmtId="0" fontId="23" fillId="7" borderId="70" xfId="3" applyFont="1" applyFill="1" applyBorder="1" applyAlignment="1" applyProtection="1">
      <alignment horizontal="left" vertical="center"/>
      <protection locked="0"/>
    </xf>
    <xf numFmtId="0" fontId="25" fillId="0" borderId="73" xfId="3" applyFont="1" applyFill="1" applyBorder="1" applyAlignment="1" applyProtection="1">
      <alignment horizontal="left" vertical="center"/>
      <protection locked="0"/>
    </xf>
    <xf numFmtId="0" fontId="25" fillId="0" borderId="77" xfId="3" applyFont="1" applyFill="1" applyBorder="1" applyAlignment="1" applyProtection="1">
      <alignment horizontal="left" vertical="center"/>
      <protection locked="0"/>
    </xf>
    <xf numFmtId="0" fontId="25" fillId="0" borderId="69" xfId="3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3" fillId="13" borderId="70" xfId="1" applyNumberFormat="1" applyFont="1" applyFill="1" applyBorder="1" applyAlignment="1" applyProtection="1">
      <alignment horizontal="left" vertical="center" indent="1"/>
      <protection locked="0"/>
    </xf>
    <xf numFmtId="0" fontId="36" fillId="0" borderId="70" xfId="1" applyNumberFormat="1" applyFont="1" applyBorder="1" applyAlignment="1" applyProtection="1">
      <alignment horizontal="left" vertical="center" indent="1"/>
      <protection locked="0"/>
    </xf>
    <xf numFmtId="0" fontId="3" fillId="0" borderId="70" xfId="1" applyNumberFormat="1" applyFont="1" applyBorder="1" applyAlignment="1" applyProtection="1">
      <alignment horizontal="left" vertical="center" indent="1"/>
      <protection locked="0"/>
    </xf>
    <xf numFmtId="0" fontId="29" fillId="0" borderId="70" xfId="1" applyNumberFormat="1" applyFont="1" applyBorder="1" applyAlignment="1" applyProtection="1">
      <alignment horizontal="left" vertical="center" indent="1"/>
      <protection locked="0"/>
    </xf>
    <xf numFmtId="0" fontId="7" fillId="0" borderId="70" xfId="1" applyNumberFormat="1" applyFont="1" applyBorder="1" applyAlignment="1" applyProtection="1">
      <alignment horizontal="left" vertical="center" indent="1"/>
      <protection locked="0"/>
    </xf>
    <xf numFmtId="0" fontId="3" fillId="10" borderId="70" xfId="1" applyNumberFormat="1" applyFont="1" applyFill="1" applyBorder="1" applyAlignment="1" applyProtection="1">
      <alignment horizontal="left" vertical="center" indent="1"/>
      <protection locked="0"/>
    </xf>
    <xf numFmtId="0" fontId="3" fillId="11" borderId="70" xfId="1" applyNumberFormat="1" applyFont="1" applyFill="1" applyBorder="1" applyAlignment="1" applyProtection="1">
      <alignment horizontal="left" vertical="center" indent="1"/>
      <protection locked="0"/>
    </xf>
    <xf numFmtId="0" fontId="7" fillId="10" borderId="70" xfId="1" applyNumberFormat="1" applyFont="1" applyFill="1" applyBorder="1" applyAlignment="1" applyProtection="1">
      <alignment horizontal="left" vertical="center" indent="1"/>
      <protection locked="0"/>
    </xf>
    <xf numFmtId="0" fontId="3" fillId="14" borderId="70" xfId="1" applyNumberFormat="1" applyFont="1" applyFill="1" applyBorder="1" applyAlignment="1" applyProtection="1">
      <alignment horizontal="left" vertical="center" indent="1"/>
      <protection locked="0"/>
    </xf>
    <xf numFmtId="0" fontId="36" fillId="15" borderId="70" xfId="1" applyNumberFormat="1" applyFont="1" applyFill="1" applyBorder="1" applyAlignment="1" applyProtection="1">
      <alignment horizontal="left" vertical="center" indent="1"/>
      <protection locked="0"/>
    </xf>
    <xf numFmtId="0" fontId="3" fillId="15" borderId="70" xfId="1" applyNumberFormat="1" applyFont="1" applyFill="1" applyBorder="1" applyAlignment="1" applyProtection="1">
      <alignment horizontal="left" vertical="center" indent="1"/>
      <protection locked="0"/>
    </xf>
    <xf numFmtId="0" fontId="29" fillId="8" borderId="70" xfId="1" applyNumberFormat="1" applyFont="1" applyFill="1" applyBorder="1" applyAlignment="1" applyProtection="1">
      <alignment horizontal="left" vertical="center" indent="1"/>
      <protection locked="0"/>
    </xf>
    <xf numFmtId="0" fontId="7" fillId="8" borderId="70" xfId="1" applyNumberFormat="1" applyFont="1" applyFill="1" applyBorder="1" applyAlignment="1" applyProtection="1">
      <alignment horizontal="left" vertical="center" indent="1"/>
      <protection locked="0"/>
    </xf>
    <xf numFmtId="0" fontId="29" fillId="10" borderId="70" xfId="1" applyNumberFormat="1" applyFont="1" applyFill="1" applyBorder="1" applyAlignment="1" applyProtection="1">
      <alignment horizontal="left" vertical="center" indent="1"/>
      <protection locked="0"/>
    </xf>
    <xf numFmtId="0" fontId="3" fillId="2" borderId="70" xfId="1" applyNumberFormat="1" applyFont="1" applyFill="1" applyBorder="1" applyAlignment="1" applyProtection="1">
      <alignment horizontal="left" vertical="center" indent="1"/>
      <protection locked="0"/>
    </xf>
    <xf numFmtId="0" fontId="29" fillId="7" borderId="70" xfId="1" applyNumberFormat="1" applyFont="1" applyFill="1" applyBorder="1" applyAlignment="1" applyProtection="1">
      <alignment horizontal="left" vertical="center" indent="1"/>
      <protection locked="0"/>
    </xf>
    <xf numFmtId="0" fontId="7" fillId="6" borderId="70" xfId="1" applyNumberFormat="1" applyFont="1" applyFill="1" applyBorder="1" applyAlignment="1" applyProtection="1">
      <alignment horizontal="left" vertical="center" indent="1"/>
      <protection locked="0"/>
    </xf>
    <xf numFmtId="0" fontId="3" fillId="10" borderId="80" xfId="1" applyNumberFormat="1" applyFont="1" applyFill="1" applyBorder="1" applyAlignment="1" applyProtection="1">
      <alignment horizontal="left" vertical="center" indent="1"/>
      <protection locked="0"/>
    </xf>
    <xf numFmtId="0" fontId="3" fillId="0" borderId="80" xfId="1" applyNumberFormat="1" applyFont="1" applyBorder="1" applyAlignment="1" applyProtection="1">
      <alignment horizontal="left" vertical="center" indent="1"/>
      <protection locked="0"/>
    </xf>
    <xf numFmtId="0" fontId="36" fillId="0" borderId="80" xfId="1" applyNumberFormat="1" applyFont="1" applyBorder="1" applyAlignment="1" applyProtection="1">
      <alignment horizontal="left" vertical="center" indent="1"/>
      <protection locked="0"/>
    </xf>
    <xf numFmtId="0" fontId="29" fillId="0" borderId="80" xfId="1" applyNumberFormat="1" applyFont="1" applyBorder="1" applyAlignment="1" applyProtection="1">
      <alignment horizontal="left" vertical="center" indent="1"/>
      <protection locked="0"/>
    </xf>
    <xf numFmtId="0" fontId="7" fillId="0" borderId="80" xfId="1" applyNumberFormat="1" applyFont="1" applyBorder="1" applyAlignment="1" applyProtection="1">
      <alignment horizontal="left" vertical="center" indent="1"/>
      <protection locked="0"/>
    </xf>
    <xf numFmtId="0" fontId="3" fillId="11" borderId="80" xfId="1" applyNumberFormat="1" applyFont="1" applyFill="1" applyBorder="1" applyAlignment="1" applyProtection="1">
      <alignment horizontal="left" vertical="center" indent="1"/>
      <protection locked="0"/>
    </xf>
    <xf numFmtId="0" fontId="7" fillId="6" borderId="80" xfId="1" applyNumberFormat="1" applyFont="1" applyFill="1" applyBorder="1" applyAlignment="1" applyProtection="1">
      <alignment horizontal="left" vertical="center" indent="1"/>
      <protection locked="0"/>
    </xf>
    <xf numFmtId="0" fontId="3" fillId="2" borderId="80" xfId="1" applyNumberFormat="1" applyFont="1" applyFill="1" applyBorder="1" applyAlignment="1" applyProtection="1">
      <alignment horizontal="left" vertical="center" indent="1"/>
      <protection locked="0"/>
    </xf>
  </cellXfs>
  <cellStyles count="4">
    <cellStyle name="Normal" xfId="0" builtinId="0"/>
    <cellStyle name="Standaard 2" xfId="3" xr:uid="{00000000-0005-0000-0000-000001000000}"/>
    <cellStyle name="Texte explicatif" xfId="1" builtinId="53" customBuiltin="1"/>
    <cellStyle name="Valuta 2" xfId="2" xr:uid="{00000000-0005-0000-0000-000002000000}"/>
  </cellStyles>
  <dxfs count="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DEEBF7"/>
      <rgbColor rgb="FF660066"/>
      <rgbColor rgb="FFFF8080"/>
      <rgbColor rgb="FF2F5597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F9999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33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99"/>
      <color rgb="FFFF9999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</xdr:colOff>
      <xdr:row>1</xdr:row>
      <xdr:rowOff>0</xdr:rowOff>
    </xdr:from>
    <xdr:to>
      <xdr:col>9</xdr:col>
      <xdr:colOff>24765</xdr:colOff>
      <xdr:row>3</xdr:row>
      <xdr:rowOff>63376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9ABC01-39A0-4A66-830A-6502D76E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200025"/>
          <a:ext cx="1743075" cy="46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showGridLines="0" tabSelected="1" zoomScaleNormal="100" workbookViewId="0">
      <selection activeCell="K5" sqref="K5"/>
    </sheetView>
  </sheetViews>
  <sheetFormatPr baseColWidth="10" defaultColWidth="9.109375" defaultRowHeight="14.4"/>
  <cols>
    <col min="1" max="1" width="12.109375" customWidth="1"/>
    <col min="2" max="2" width="9.5546875"/>
    <col min="3" max="5" width="13.109375"/>
    <col min="6" max="6" width="0.5546875"/>
    <col min="7" max="8" width="13.109375"/>
    <col min="9" max="9" width="0.5546875" customWidth="1"/>
    <col min="10" max="13" width="11.44140625"/>
    <col min="14" max="14" width="14"/>
    <col min="15" max="15" width="14.44140625"/>
    <col min="16" max="17" width="9"/>
    <col min="18" max="19" width="12.5546875"/>
    <col min="20" max="21" width="13.88671875"/>
    <col min="22" max="1025" width="9"/>
  </cols>
  <sheetData>
    <row r="1" spans="1:15" ht="15.75" customHeight="1"/>
    <row r="2" spans="1:15" ht="15.75" customHeight="1" thickBot="1">
      <c r="A2" s="1" t="s">
        <v>0</v>
      </c>
      <c r="B2" s="79" t="s">
        <v>45</v>
      </c>
      <c r="C2" s="204" t="s">
        <v>46</v>
      </c>
      <c r="D2" s="204"/>
      <c r="E2" s="204"/>
      <c r="F2" s="2"/>
    </row>
    <row r="3" spans="1:15" ht="15.75" customHeight="1" thickTop="1" thickBot="1">
      <c r="A3" s="192" t="s">
        <v>1</v>
      </c>
      <c r="B3" s="192"/>
      <c r="C3" s="193" t="s">
        <v>46</v>
      </c>
      <c r="D3" s="193"/>
      <c r="E3" s="193"/>
      <c r="F3" s="3"/>
    </row>
    <row r="4" spans="1:15" ht="15.75" customHeight="1" thickTop="1" thickBot="1">
      <c r="A4" s="192" t="s">
        <v>2</v>
      </c>
      <c r="B4" s="192"/>
      <c r="C4" s="193" t="s">
        <v>46</v>
      </c>
      <c r="D4" s="193"/>
      <c r="E4" s="193"/>
      <c r="F4" s="3"/>
    </row>
    <row r="5" spans="1:15" ht="15.75" customHeight="1" thickTop="1" thickBot="1">
      <c r="A5" s="192" t="s">
        <v>3</v>
      </c>
      <c r="B5" s="192"/>
      <c r="C5" s="193" t="s">
        <v>46</v>
      </c>
      <c r="D5" s="193"/>
      <c r="E5" s="193"/>
      <c r="F5" s="4"/>
      <c r="G5" s="5" t="s">
        <v>4</v>
      </c>
      <c r="H5" s="166"/>
    </row>
    <row r="6" spans="1:15" ht="15.75" customHeight="1" thickTop="1">
      <c r="A6" s="73" t="s">
        <v>5</v>
      </c>
      <c r="C6" s="6">
        <v>2024</v>
      </c>
      <c r="J6" s="7"/>
      <c r="K6" s="7"/>
      <c r="L6" s="8"/>
    </row>
    <row r="7" spans="1:15" ht="10.5" customHeight="1" thickBot="1">
      <c r="A7" s="9"/>
      <c r="B7" s="10"/>
      <c r="C7" s="9"/>
      <c r="D7" s="9"/>
      <c r="E7" s="9"/>
      <c r="F7" s="9"/>
      <c r="G7" s="9"/>
      <c r="H7" s="9"/>
      <c r="I7" s="9"/>
      <c r="J7" s="7"/>
      <c r="K7" s="7"/>
      <c r="L7" s="8"/>
      <c r="M7" s="11"/>
      <c r="N7" s="11"/>
    </row>
    <row r="8" spans="1:15" s="13" customFormat="1" ht="9.75" customHeight="1" thickTop="1">
      <c r="A8" s="12"/>
      <c r="B8" s="12"/>
      <c r="C8" s="12"/>
      <c r="D8" s="12"/>
      <c r="E8" s="12"/>
      <c r="F8" s="12"/>
      <c r="G8" s="12"/>
      <c r="H8" s="12"/>
      <c r="I8" s="12"/>
      <c r="J8" s="7"/>
      <c r="K8" s="7"/>
      <c r="L8" s="8"/>
      <c r="M8" s="11"/>
      <c r="N8" s="11"/>
    </row>
    <row r="9" spans="1:15" ht="15.6">
      <c r="A9" s="73"/>
      <c r="B9" s="73"/>
      <c r="C9" s="73"/>
      <c r="D9" s="73"/>
      <c r="E9" s="73"/>
      <c r="F9" s="73"/>
      <c r="G9" s="73"/>
      <c r="H9" s="73"/>
      <c r="I9" s="73"/>
      <c r="J9" s="7"/>
      <c r="K9" s="7"/>
      <c r="L9" s="8"/>
      <c r="M9" s="11"/>
      <c r="N9" s="11"/>
      <c r="O9" s="11"/>
    </row>
    <row r="10" spans="1:15" ht="16.2" thickBot="1">
      <c r="A10" s="194" t="s">
        <v>6</v>
      </c>
      <c r="B10" s="194"/>
      <c r="C10" s="194"/>
      <c r="D10" s="194"/>
      <c r="E10" s="73"/>
      <c r="G10" s="195" t="s">
        <v>7</v>
      </c>
      <c r="H10" s="195"/>
      <c r="J10" s="7"/>
      <c r="K10" s="7"/>
      <c r="L10" s="8"/>
    </row>
    <row r="11" spans="1:15" ht="16.8" thickTop="1" thickBot="1">
      <c r="A11" s="14" t="s">
        <v>8</v>
      </c>
      <c r="B11" s="15"/>
      <c r="C11" s="16"/>
      <c r="D11" s="17"/>
      <c r="E11" s="73"/>
      <c r="G11" s="18"/>
      <c r="H11" s="19" t="s">
        <v>9</v>
      </c>
      <c r="J11" s="7"/>
    </row>
    <row r="12" spans="1:15" ht="16.8" thickTop="1" thickBot="1">
      <c r="A12" s="20" t="s">
        <v>10</v>
      </c>
      <c r="B12" s="21"/>
      <c r="C12" s="21"/>
      <c r="D12" s="22"/>
      <c r="E12" s="73"/>
      <c r="G12" s="18"/>
      <c r="H12" s="19" t="s">
        <v>54</v>
      </c>
      <c r="J12" s="7"/>
      <c r="K12" s="7"/>
    </row>
    <row r="13" spans="1:15" ht="16.2" thickBot="1">
      <c r="A13" s="24" t="s">
        <v>11</v>
      </c>
      <c r="B13" s="20"/>
      <c r="C13" s="20"/>
      <c r="D13" s="25" t="e">
        <f>D11*1/D12</f>
        <v>#DIV/0!</v>
      </c>
      <c r="E13" s="73"/>
      <c r="J13" s="7"/>
      <c r="L13" s="8"/>
    </row>
    <row r="14" spans="1:15" ht="16.2" thickBot="1">
      <c r="A14" s="26" t="s">
        <v>56</v>
      </c>
      <c r="B14" s="27"/>
      <c r="C14" s="27"/>
      <c r="D14" s="28" t="e">
        <f>ROUND(D13*0.012,2)</f>
        <v>#DIV/0!</v>
      </c>
      <c r="E14" s="73"/>
      <c r="G14" s="195" t="s">
        <v>52</v>
      </c>
      <c r="H14" s="195"/>
      <c r="J14" s="7"/>
      <c r="L14" s="29"/>
    </row>
    <row r="15" spans="1:15" ht="16.8" thickTop="1" thickBot="1">
      <c r="A15" s="30"/>
      <c r="B15" s="31"/>
      <c r="C15" s="31"/>
      <c r="D15" s="31"/>
      <c r="E15" s="73"/>
      <c r="G15" s="23" t="s">
        <v>47</v>
      </c>
      <c r="H15" s="18"/>
      <c r="J15" s="7"/>
      <c r="L15" s="29"/>
    </row>
    <row r="16" spans="1:15" ht="16.5" customHeight="1" thickTop="1" thickBot="1">
      <c r="A16" s="202" t="s">
        <v>12</v>
      </c>
      <c r="B16" s="203"/>
      <c r="C16" s="203"/>
      <c r="D16" s="203"/>
      <c r="E16" s="73"/>
      <c r="G16" s="23" t="s">
        <v>48</v>
      </c>
      <c r="H16" s="18"/>
      <c r="J16" s="7"/>
      <c r="L16" s="29"/>
      <c r="M16" s="32"/>
      <c r="N16" s="33"/>
    </row>
    <row r="17" spans="1:11" ht="21" customHeight="1" thickTop="1" thickBot="1">
      <c r="A17" s="198" t="s">
        <v>13</v>
      </c>
      <c r="B17" s="199"/>
      <c r="C17" s="196" t="s">
        <v>14</v>
      </c>
      <c r="D17" s="178" t="s">
        <v>15</v>
      </c>
      <c r="G17" s="23" t="s">
        <v>49</v>
      </c>
      <c r="H17" s="18"/>
      <c r="K17" s="29"/>
    </row>
    <row r="18" spans="1:11" ht="21" customHeight="1" thickTop="1" thickBot="1">
      <c r="A18" s="200"/>
      <c r="B18" s="201"/>
      <c r="C18" s="197"/>
      <c r="D18" s="179"/>
      <c r="G18" s="23" t="s">
        <v>50</v>
      </c>
      <c r="H18" s="18"/>
      <c r="K18" s="29"/>
    </row>
    <row r="19" spans="1:11" ht="15.6" thickTop="1" thickBot="1">
      <c r="A19" s="186" t="s">
        <v>17</v>
      </c>
      <c r="B19" s="187"/>
      <c r="C19" s="34">
        <f>'01'!O39</f>
        <v>0</v>
      </c>
      <c r="D19" s="25" t="e">
        <f t="shared" ref="D19:D30" si="0">ROUND(C19*$D$14,2)</f>
        <v>#DIV/0!</v>
      </c>
      <c r="G19" s="23" t="s">
        <v>51</v>
      </c>
      <c r="H19" s="18"/>
    </row>
    <row r="20" spans="1:11" ht="15" thickBot="1">
      <c r="A20" s="186" t="s">
        <v>18</v>
      </c>
      <c r="B20" s="187"/>
      <c r="C20" s="35">
        <f>'02'!O36</f>
        <v>0</v>
      </c>
      <c r="D20" s="25" t="e">
        <f t="shared" si="0"/>
        <v>#DIV/0!</v>
      </c>
    </row>
    <row r="21" spans="1:11" ht="15" thickBot="1">
      <c r="A21" s="186" t="s">
        <v>19</v>
      </c>
      <c r="B21" s="187"/>
      <c r="C21" s="35">
        <f>'03'!O39</f>
        <v>0</v>
      </c>
      <c r="D21" s="25" t="e">
        <f t="shared" si="0"/>
        <v>#DIV/0!</v>
      </c>
    </row>
    <row r="22" spans="1:11" ht="15" thickBot="1">
      <c r="A22" s="186" t="s">
        <v>20</v>
      </c>
      <c r="B22" s="187"/>
      <c r="C22" s="35">
        <f>'04'!O38</f>
        <v>0</v>
      </c>
      <c r="D22" s="25" t="e">
        <f t="shared" si="0"/>
        <v>#DIV/0!</v>
      </c>
    </row>
    <row r="23" spans="1:11" ht="15" thickBot="1">
      <c r="A23" s="186" t="s">
        <v>21</v>
      </c>
      <c r="B23" s="187"/>
      <c r="C23" s="35">
        <f>'05'!O39</f>
        <v>0</v>
      </c>
      <c r="D23" s="25" t="e">
        <f t="shared" si="0"/>
        <v>#DIV/0!</v>
      </c>
    </row>
    <row r="24" spans="1:11" ht="15" thickBot="1">
      <c r="A24" s="186" t="s">
        <v>22</v>
      </c>
      <c r="B24" s="187"/>
      <c r="C24" s="35">
        <f>'06'!O38</f>
        <v>0</v>
      </c>
      <c r="D24" s="25" t="e">
        <f t="shared" si="0"/>
        <v>#DIV/0!</v>
      </c>
    </row>
    <row r="25" spans="1:11" ht="15" thickBot="1">
      <c r="A25" s="186" t="s">
        <v>23</v>
      </c>
      <c r="B25" s="187"/>
      <c r="C25" s="35">
        <f>'07'!O39</f>
        <v>0</v>
      </c>
      <c r="D25" s="25" t="e">
        <f t="shared" si="0"/>
        <v>#DIV/0!</v>
      </c>
    </row>
    <row r="26" spans="1:11" ht="15" thickBot="1">
      <c r="A26" s="186" t="s">
        <v>24</v>
      </c>
      <c r="B26" s="187"/>
      <c r="C26" s="35">
        <f>'08'!O39</f>
        <v>0</v>
      </c>
      <c r="D26" s="25" t="e">
        <f t="shared" si="0"/>
        <v>#DIV/0!</v>
      </c>
    </row>
    <row r="27" spans="1:11" ht="15" thickBot="1">
      <c r="A27" s="186" t="s">
        <v>25</v>
      </c>
      <c r="B27" s="187"/>
      <c r="C27" s="35">
        <f>'09'!O38</f>
        <v>0</v>
      </c>
      <c r="D27" s="25" t="e">
        <f t="shared" si="0"/>
        <v>#DIV/0!</v>
      </c>
    </row>
    <row r="28" spans="1:11" ht="15" thickBot="1">
      <c r="A28" s="186" t="s">
        <v>26</v>
      </c>
      <c r="B28" s="187"/>
      <c r="C28" s="35">
        <f>'10'!O39</f>
        <v>0</v>
      </c>
      <c r="D28" s="25" t="e">
        <f t="shared" si="0"/>
        <v>#DIV/0!</v>
      </c>
    </row>
    <row r="29" spans="1:11" ht="15" thickBot="1">
      <c r="A29" s="186" t="s">
        <v>27</v>
      </c>
      <c r="B29" s="187"/>
      <c r="C29" s="35">
        <f>'11'!O38</f>
        <v>0</v>
      </c>
      <c r="D29" s="25" t="e">
        <f t="shared" si="0"/>
        <v>#DIV/0!</v>
      </c>
    </row>
    <row r="30" spans="1:11" ht="15" thickBot="1">
      <c r="A30" s="190" t="s">
        <v>28</v>
      </c>
      <c r="B30" s="191"/>
      <c r="C30" s="36">
        <f>'12'!O39</f>
        <v>0</v>
      </c>
      <c r="D30" s="37" t="e">
        <f t="shared" si="0"/>
        <v>#DIV/0!</v>
      </c>
    </row>
    <row r="31" spans="1:11" s="40" customFormat="1" ht="19.5" customHeight="1" thickTop="1" thickBot="1">
      <c r="A31" s="188" t="s">
        <v>57</v>
      </c>
      <c r="B31" s="189"/>
      <c r="C31" s="38">
        <f>SUM(C19:C30)</f>
        <v>0</v>
      </c>
      <c r="D31" s="39" t="e">
        <f>SUM(D19:D30)</f>
        <v>#DIV/0!</v>
      </c>
      <c r="E31"/>
      <c r="F31"/>
      <c r="G31"/>
      <c r="H31"/>
    </row>
    <row r="33" spans="1:11" ht="16.5" customHeight="1" thickBot="1">
      <c r="A33" s="167" t="s">
        <v>29</v>
      </c>
      <c r="B33" s="168"/>
      <c r="C33" s="169"/>
      <c r="G33" s="82"/>
      <c r="H33" s="82"/>
      <c r="K33" s="33"/>
    </row>
    <row r="34" spans="1:11" ht="21" customHeight="1" thickTop="1" thickBot="1">
      <c r="A34" s="172" t="s">
        <v>44</v>
      </c>
      <c r="B34" s="173"/>
      <c r="C34" s="176" t="s">
        <v>15</v>
      </c>
      <c r="D34" s="82"/>
      <c r="E34" s="82"/>
      <c r="F34" s="82"/>
    </row>
    <row r="35" spans="1:11" ht="21" customHeight="1" thickTop="1" thickBot="1">
      <c r="A35" s="174"/>
      <c r="B35" s="175"/>
      <c r="C35" s="177"/>
      <c r="G35" s="41"/>
      <c r="H35" s="41"/>
    </row>
    <row r="36" spans="1:11" ht="15.6" thickTop="1" thickBot="1">
      <c r="A36" s="180" t="e">
        <f>IF(#REF!=DATE(2016,1,1),"Januari - Juni",IF(#REF!=DATE(2016,7,1),"Januari - Juni",IF(#REF!=DATE(2017,1,1),"Januari - Juni",IF(#REF!=DATE(2017,7,1),"Januari - Juni",IF(#REF!=DATE(2018,1,1),"Januari - Juni",IF(#REF!=DATE(2018,7,1),"Januari - Juni",IF(#REF!=DATE(2019,1,1),"Januari - Juni",IF(#REF!=DATE(2019,7,1),"Januari - Juni",IF(#REF!=DATE(2020,1,1),"Januari - Juni",IF(#REF!=DATE(2020,7,1),"Januari - Juni","Januari - Maart"))))))))))</f>
        <v>#REF!</v>
      </c>
      <c r="B36" s="181"/>
      <c r="C36" s="78" t="e">
        <f>IF(A36="Januari - Maart",SUM(D19:D21),IF(A36="Januari - Juni",SUM(D19:D24),""))</f>
        <v>#REF!</v>
      </c>
      <c r="D36" s="41"/>
      <c r="E36" s="41"/>
      <c r="F36" s="41"/>
      <c r="G36" s="41"/>
      <c r="H36" s="41"/>
      <c r="I36" s="41"/>
      <c r="J36" s="41"/>
    </row>
    <row r="37" spans="1:11" ht="15" thickBot="1">
      <c r="A37" s="182" t="e">
        <f>IF(A36="Januari - Juni","Juli - December","April - September")</f>
        <v>#REF!</v>
      </c>
      <c r="B37" s="183"/>
      <c r="C37" s="78" t="e">
        <f>IF(A37="April - September",SUM(D22:D27),IF(A37="Juli - December",SUM(D25:D30),""))</f>
        <v>#REF!</v>
      </c>
      <c r="D37" s="41"/>
      <c r="E37" s="41"/>
      <c r="F37" s="41"/>
      <c r="I37" s="41"/>
      <c r="J37" s="41"/>
    </row>
    <row r="38" spans="1:11" ht="15" thickBot="1">
      <c r="A38" s="184" t="e">
        <f>IF(A37="April - September","Oktober - December","")</f>
        <v>#REF!</v>
      </c>
      <c r="B38" s="185"/>
      <c r="C38" s="81" t="e">
        <f>IF(A38="Oktober - December",SUM(D28:D30),"")</f>
        <v>#REF!</v>
      </c>
      <c r="G38" s="42"/>
      <c r="H38" s="42"/>
      <c r="J38" s="41"/>
    </row>
    <row r="39" spans="1:11" s="42" customFormat="1" ht="19.5" customHeight="1" thickTop="1" thickBot="1">
      <c r="A39" s="170" t="s">
        <v>57</v>
      </c>
      <c r="B39" s="171"/>
      <c r="C39" s="77" t="e">
        <f>SUM(C36:C38)</f>
        <v>#REF!</v>
      </c>
      <c r="G39"/>
      <c r="H39"/>
    </row>
    <row r="40" spans="1:11" ht="19.5" customHeight="1" thickBot="1">
      <c r="B40" s="76"/>
      <c r="C40" s="74"/>
      <c r="I40" s="75"/>
    </row>
    <row r="41" spans="1:11" ht="15" thickTop="1"/>
  </sheetData>
  <mergeCells count="34">
    <mergeCell ref="A19:B19"/>
    <mergeCell ref="A20:B20"/>
    <mergeCell ref="A21:B21"/>
    <mergeCell ref="A22:B22"/>
    <mergeCell ref="A23:B23"/>
    <mergeCell ref="C2:E2"/>
    <mergeCell ref="A3:B3"/>
    <mergeCell ref="C3:E3"/>
    <mergeCell ref="A4:B4"/>
    <mergeCell ref="C4:E4"/>
    <mergeCell ref="A5:B5"/>
    <mergeCell ref="C5:E5"/>
    <mergeCell ref="A10:D10"/>
    <mergeCell ref="G10:H10"/>
    <mergeCell ref="C17:C18"/>
    <mergeCell ref="A17:B18"/>
    <mergeCell ref="A16:D16"/>
    <mergeCell ref="G14:H14"/>
    <mergeCell ref="A33:C33"/>
    <mergeCell ref="A39:B39"/>
    <mergeCell ref="A34:B35"/>
    <mergeCell ref="C34:C35"/>
    <mergeCell ref="D17:D18"/>
    <mergeCell ref="A36:B36"/>
    <mergeCell ref="A37:B37"/>
    <mergeCell ref="A38:B38"/>
    <mergeCell ref="A24:B24"/>
    <mergeCell ref="A25:B25"/>
    <mergeCell ref="A26:B26"/>
    <mergeCell ref="A27:B27"/>
    <mergeCell ref="A31:B31"/>
    <mergeCell ref="A29:B29"/>
    <mergeCell ref="A30:B30"/>
    <mergeCell ref="A28:B28"/>
  </mergeCells>
  <conditionalFormatting sqref="D11:D12">
    <cfRule type="expression" dxfId="2" priority="6">
      <formula>LEN(TRIM(D11))=0</formula>
    </cfRule>
  </conditionalFormatting>
  <conditionalFormatting sqref="G11:G12">
    <cfRule type="expression" dxfId="1" priority="5">
      <formula>LEN(TRIM(G11))=0</formula>
    </cfRule>
  </conditionalFormatting>
  <conditionalFormatting sqref="G15:H19">
    <cfRule type="expression" dxfId="0" priority="1">
      <formula>LEN(TRIM(G15))=0</formula>
    </cfRule>
  </conditionalFormatting>
  <pageMargins left="0.70833333333333304" right="0.70833333333333304" top="0.74791666666666701" bottom="0.74791666666666701" header="0.51180555555555496" footer="0.51180555555555496"/>
  <pageSetup paperSize="9" scale="87" firstPageNumber="0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2"/>
  <sheetViews>
    <sheetView showGridLines="0" topLeftCell="A16" zoomScale="85" zoomScaleNormal="85" workbookViewId="0">
      <selection activeCell="C37" sqref="C37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664062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22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5">
        <v>45536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93"/>
    </row>
    <row r="8" spans="1:20">
      <c r="A8" s="127">
        <f>$A7+1</f>
        <v>45537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94"/>
    </row>
    <row r="9" spans="1:20">
      <c r="A9" s="127">
        <f t="shared" ref="A9:A36" si="0">$A8+1</f>
        <v>45538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141"/>
    </row>
    <row r="10" spans="1:20">
      <c r="A10" s="127">
        <f t="shared" si="0"/>
        <v>45539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94"/>
    </row>
    <row r="11" spans="1:20">
      <c r="A11" s="127">
        <f t="shared" si="0"/>
        <v>45540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129"/>
    </row>
    <row r="12" spans="1:20">
      <c r="A12" s="127">
        <f t="shared" si="0"/>
        <v>45541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108"/>
    </row>
    <row r="13" spans="1:20">
      <c r="A13" s="85">
        <f t="shared" si="0"/>
        <v>45542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142"/>
    </row>
    <row r="14" spans="1:20">
      <c r="A14" s="85">
        <f t="shared" si="0"/>
        <v>45543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142"/>
    </row>
    <row r="15" spans="1:20">
      <c r="A15" s="127">
        <f t="shared" si="0"/>
        <v>45544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94"/>
    </row>
    <row r="16" spans="1:20">
      <c r="A16" s="127">
        <f t="shared" si="0"/>
        <v>45545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141"/>
    </row>
    <row r="17" spans="1:15">
      <c r="A17" s="127">
        <f t="shared" si="0"/>
        <v>45546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94"/>
    </row>
    <row r="18" spans="1:15">
      <c r="A18" s="127">
        <f t="shared" si="0"/>
        <v>45547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129"/>
    </row>
    <row r="19" spans="1:15">
      <c r="A19" s="127">
        <f t="shared" si="0"/>
        <v>45548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108"/>
    </row>
    <row r="20" spans="1:15">
      <c r="A20" s="85">
        <f t="shared" si="0"/>
        <v>45549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142"/>
    </row>
    <row r="21" spans="1:15">
      <c r="A21" s="85">
        <f t="shared" si="0"/>
        <v>45550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142"/>
    </row>
    <row r="22" spans="1:15">
      <c r="A22" s="127">
        <f t="shared" si="0"/>
        <v>45551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94"/>
    </row>
    <row r="23" spans="1:15">
      <c r="A23" s="127">
        <f t="shared" si="0"/>
        <v>45552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141"/>
    </row>
    <row r="24" spans="1:15">
      <c r="A24" s="127">
        <f t="shared" si="0"/>
        <v>45553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94"/>
    </row>
    <row r="25" spans="1:15">
      <c r="A25" s="127">
        <f t="shared" si="0"/>
        <v>45554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129"/>
    </row>
    <row r="26" spans="1:15">
      <c r="A26" s="127">
        <f t="shared" si="0"/>
        <v>45555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108"/>
    </row>
    <row r="27" spans="1:15">
      <c r="A27" s="85">
        <f t="shared" si="0"/>
        <v>45556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142"/>
    </row>
    <row r="28" spans="1:15">
      <c r="A28" s="85">
        <f t="shared" si="0"/>
        <v>45557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142"/>
    </row>
    <row r="29" spans="1:15">
      <c r="A29" s="127">
        <f t="shared" si="0"/>
        <v>45558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94"/>
    </row>
    <row r="30" spans="1:15">
      <c r="A30" s="127">
        <f t="shared" si="0"/>
        <v>45559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141"/>
    </row>
    <row r="31" spans="1:15">
      <c r="A31" s="127">
        <f t="shared" si="0"/>
        <v>45560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94"/>
    </row>
    <row r="32" spans="1:15">
      <c r="A32" s="127">
        <f t="shared" si="0"/>
        <v>45561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29"/>
    </row>
    <row r="33" spans="1:15">
      <c r="A33" s="80">
        <f t="shared" si="0"/>
        <v>45562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108"/>
    </row>
    <row r="34" spans="1:15">
      <c r="A34" s="85">
        <f t="shared" si="0"/>
        <v>45563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93"/>
    </row>
    <row r="35" spans="1:15">
      <c r="A35" s="85">
        <f t="shared" si="0"/>
        <v>45564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93"/>
    </row>
    <row r="36" spans="1:15">
      <c r="A36" s="80">
        <f t="shared" si="0"/>
        <v>45565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92"/>
    </row>
    <row r="37" spans="1:15" ht="15" customHeight="1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11" customFormat="1" ht="15" customHeight="1">
      <c r="A38" s="52" t="s">
        <v>34</v>
      </c>
      <c r="B38" s="53"/>
      <c r="C38" s="53"/>
      <c r="D38" s="53"/>
      <c r="E38" s="53"/>
      <c r="F38" s="43"/>
      <c r="G38" s="43"/>
      <c r="H38" s="43"/>
      <c r="I38" s="43"/>
      <c r="J38" s="43"/>
      <c r="K38" s="43"/>
      <c r="L38" s="66" t="s">
        <v>34</v>
      </c>
      <c r="M38" s="205" t="s">
        <v>35</v>
      </c>
      <c r="N38" s="205"/>
      <c r="O38" s="113">
        <f>SUM(O7:O36)</f>
        <v>0</v>
      </c>
    </row>
    <row r="39" spans="1:15" ht="15" customHeight="1">
      <c r="A39" s="56" t="str">
        <f>C3</f>
        <v>Naam</v>
      </c>
      <c r="B39" s="49"/>
      <c r="C39" s="57"/>
      <c r="D39" s="57"/>
      <c r="E39" s="57"/>
      <c r="F39"/>
      <c r="G39"/>
      <c r="H39"/>
      <c r="I39"/>
      <c r="J39"/>
      <c r="K39"/>
      <c r="L39" s="67" t="str">
        <f>C4</f>
        <v>Naam</v>
      </c>
      <c r="M39" s="206"/>
      <c r="N39" s="206"/>
      <c r="O39" s="109"/>
    </row>
    <row r="40" spans="1:15" ht="15" customHeight="1">
      <c r="A40" s="68"/>
      <c r="B40" s="49"/>
      <c r="C40" s="57"/>
      <c r="D40" s="57"/>
      <c r="E40" s="57"/>
      <c r="F40" s="57"/>
      <c r="G40" s="57"/>
      <c r="H40" s="57"/>
      <c r="I40" s="57"/>
      <c r="J40" s="57"/>
      <c r="K40" s="57"/>
      <c r="L40" s="62"/>
      <c r="M40" s="123" t="s">
        <v>36</v>
      </c>
      <c r="N40" s="124"/>
      <c r="O40" s="59">
        <f>N2*O4</f>
        <v>0</v>
      </c>
    </row>
    <row r="41" spans="1:15" ht="15.6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M41" s="123" t="s">
        <v>16</v>
      </c>
      <c r="N41" s="124"/>
      <c r="O41" s="59">
        <f>IF(O38&gt;O40,O38-O40,0)</f>
        <v>0</v>
      </c>
    </row>
    <row r="42" spans="1:15">
      <c r="A42" s="69"/>
      <c r="B42" s="223"/>
      <c r="C42" s="223"/>
      <c r="D42" s="223"/>
      <c r="E42" s="223"/>
      <c r="F42" s="223"/>
      <c r="G42" s="223"/>
      <c r="H42" s="223"/>
      <c r="I42" s="223"/>
      <c r="J42" s="223"/>
      <c r="K42" s="223"/>
    </row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42:K42"/>
    <mergeCell ref="B34:N34"/>
    <mergeCell ref="B35:N35"/>
    <mergeCell ref="B36:N36"/>
    <mergeCell ref="M38:N38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topLeftCell="A10" zoomScale="85" zoomScaleNormal="85" workbookViewId="0">
      <selection activeCell="A32" sqref="A32:A33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2.664062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21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127">
        <v>45566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141"/>
    </row>
    <row r="8" spans="1:20">
      <c r="A8" s="127">
        <f>A7+1</f>
        <v>45567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94"/>
    </row>
    <row r="9" spans="1:20">
      <c r="A9" s="127">
        <f t="shared" ref="A9:A37" si="0">A8+1</f>
        <v>45568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129"/>
    </row>
    <row r="10" spans="1:20">
      <c r="A10" s="127">
        <f t="shared" si="0"/>
        <v>45569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108"/>
    </row>
    <row r="11" spans="1:20">
      <c r="A11" s="85">
        <f t="shared" si="0"/>
        <v>45570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142"/>
    </row>
    <row r="12" spans="1:20">
      <c r="A12" s="85">
        <f t="shared" si="0"/>
        <v>45571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142"/>
    </row>
    <row r="13" spans="1:20">
      <c r="A13" s="127">
        <f t="shared" si="0"/>
        <v>45572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94"/>
    </row>
    <row r="14" spans="1:20">
      <c r="A14" s="127">
        <f t="shared" si="0"/>
        <v>45573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141"/>
    </row>
    <row r="15" spans="1:20">
      <c r="A15" s="127">
        <f t="shared" si="0"/>
        <v>45574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94"/>
    </row>
    <row r="16" spans="1:20">
      <c r="A16" s="127">
        <f t="shared" si="0"/>
        <v>45575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129"/>
    </row>
    <row r="17" spans="1:15">
      <c r="A17" s="127">
        <f t="shared" si="0"/>
        <v>45576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108"/>
    </row>
    <row r="18" spans="1:15">
      <c r="A18" s="85">
        <f t="shared" si="0"/>
        <v>45577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142"/>
    </row>
    <row r="19" spans="1:15">
      <c r="A19" s="85">
        <f t="shared" si="0"/>
        <v>45578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142"/>
    </row>
    <row r="20" spans="1:15">
      <c r="A20" s="127">
        <f t="shared" si="0"/>
        <v>45579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94"/>
    </row>
    <row r="21" spans="1:15">
      <c r="A21" s="127">
        <f t="shared" si="0"/>
        <v>45580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141"/>
    </row>
    <row r="22" spans="1:15">
      <c r="A22" s="127">
        <f t="shared" si="0"/>
        <v>45581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94"/>
    </row>
    <row r="23" spans="1:15">
      <c r="A23" s="127">
        <f t="shared" si="0"/>
        <v>45582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129"/>
    </row>
    <row r="24" spans="1:15">
      <c r="A24" s="127">
        <f t="shared" si="0"/>
        <v>45583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108"/>
    </row>
    <row r="25" spans="1:15">
      <c r="A25" s="85">
        <f t="shared" si="0"/>
        <v>45584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142"/>
    </row>
    <row r="26" spans="1:15">
      <c r="A26" s="85">
        <f t="shared" si="0"/>
        <v>45585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142"/>
    </row>
    <row r="27" spans="1:15">
      <c r="A27" s="127">
        <f t="shared" si="0"/>
        <v>45586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94"/>
    </row>
    <row r="28" spans="1:15">
      <c r="A28" s="127">
        <f t="shared" si="0"/>
        <v>45587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141"/>
    </row>
    <row r="29" spans="1:15">
      <c r="A29" s="127">
        <f t="shared" si="0"/>
        <v>45588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94"/>
    </row>
    <row r="30" spans="1:15">
      <c r="A30" s="127">
        <f t="shared" si="0"/>
        <v>45589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129"/>
    </row>
    <row r="31" spans="1:15">
      <c r="A31" s="127">
        <f t="shared" si="0"/>
        <v>45590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108"/>
    </row>
    <row r="32" spans="1:15">
      <c r="A32" s="85">
        <f t="shared" si="0"/>
        <v>45591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142"/>
    </row>
    <row r="33" spans="1:15">
      <c r="A33" s="85">
        <f t="shared" si="0"/>
        <v>45592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142"/>
    </row>
    <row r="34" spans="1:15">
      <c r="A34" s="127">
        <f t="shared" si="0"/>
        <v>45593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94"/>
    </row>
    <row r="35" spans="1:15">
      <c r="A35" s="127">
        <f t="shared" si="0"/>
        <v>45594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141"/>
    </row>
    <row r="36" spans="1:15">
      <c r="A36" s="127">
        <f t="shared" si="0"/>
        <v>45595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94"/>
    </row>
    <row r="37" spans="1:15">
      <c r="A37" s="127">
        <f t="shared" si="0"/>
        <v>45596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129"/>
    </row>
    <row r="38" spans="1:15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5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5" ht="15" customHeight="1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36</v>
      </c>
      <c r="N41" s="124"/>
      <c r="O41" s="59">
        <f>N2*O4</f>
        <v>0</v>
      </c>
    </row>
    <row r="42" spans="1:15" ht="15.6">
      <c r="A42" s="68"/>
      <c r="B42" s="49"/>
      <c r="C42" s="57"/>
      <c r="D42" s="57"/>
      <c r="E42" s="57"/>
      <c r="F42" s="57"/>
      <c r="G42" s="57"/>
      <c r="H42" s="57"/>
      <c r="I42" s="57"/>
      <c r="J42" s="57"/>
      <c r="K42" s="57"/>
      <c r="M42" s="123" t="s">
        <v>16</v>
      </c>
      <c r="N42" s="124"/>
      <c r="O42" s="59">
        <f>IF(O39&gt;O41,O39-O41,0)</f>
        <v>0</v>
      </c>
    </row>
    <row r="43" spans="1:15">
      <c r="A43" s="69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</sheetData>
  <mergeCells count="40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43:K43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9" scale="74" firstPageNumber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6"/>
  <sheetViews>
    <sheetView showGridLines="0" topLeftCell="A7" zoomScale="85" zoomScaleNormal="85" workbookViewId="0">
      <selection activeCell="A36" sqref="A36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2.5546875"/>
    <col min="17" max="17" width="9.5546875"/>
    <col min="18" max="18" width="14.886718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20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147">
        <v>45597</v>
      </c>
      <c r="B7" s="240" t="s">
        <v>41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110"/>
    </row>
    <row r="8" spans="1:20">
      <c r="A8" s="85">
        <f>$A7+1</f>
        <v>45598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93"/>
    </row>
    <row r="9" spans="1:20">
      <c r="A9" s="85">
        <f t="shared" ref="A9:A36" si="0">$A8+1</f>
        <v>45599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93"/>
    </row>
    <row r="10" spans="1:20">
      <c r="A10" s="127">
        <f t="shared" si="0"/>
        <v>45600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94"/>
    </row>
    <row r="11" spans="1:20">
      <c r="A11" s="127">
        <f t="shared" si="0"/>
        <v>45601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141"/>
    </row>
    <row r="12" spans="1:20">
      <c r="A12" s="127">
        <f t="shared" si="0"/>
        <v>45602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94"/>
    </row>
    <row r="13" spans="1:20">
      <c r="A13" s="127">
        <f t="shared" si="0"/>
        <v>45603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129"/>
    </row>
    <row r="14" spans="1:20">
      <c r="A14" s="80">
        <f t="shared" si="0"/>
        <v>45604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108"/>
    </row>
    <row r="15" spans="1:20">
      <c r="A15" s="85">
        <f t="shared" si="0"/>
        <v>45605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93"/>
    </row>
    <row r="16" spans="1:20">
      <c r="A16" s="85">
        <f t="shared" si="0"/>
        <v>45606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93"/>
    </row>
    <row r="17" spans="1:15">
      <c r="A17" s="147">
        <f t="shared" si="0"/>
        <v>45607</v>
      </c>
      <c r="B17" s="240" t="s">
        <v>42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>
        <v>1</v>
      </c>
      <c r="M17" s="240">
        <v>1</v>
      </c>
      <c r="N17" s="240">
        <v>1</v>
      </c>
      <c r="O17" s="110"/>
    </row>
    <row r="18" spans="1:15">
      <c r="A18" s="127">
        <f t="shared" si="0"/>
        <v>45608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141"/>
    </row>
    <row r="19" spans="1:15">
      <c r="A19" s="127">
        <f t="shared" si="0"/>
        <v>45609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94"/>
    </row>
    <row r="20" spans="1:15">
      <c r="A20" s="127">
        <f t="shared" si="0"/>
        <v>45610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9"/>
    </row>
    <row r="21" spans="1:15">
      <c r="A21" s="80">
        <f t="shared" si="0"/>
        <v>45611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108"/>
    </row>
    <row r="22" spans="1:15">
      <c r="A22" s="85">
        <f t="shared" si="0"/>
        <v>45612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93"/>
    </row>
    <row r="23" spans="1:15">
      <c r="A23" s="85">
        <f t="shared" si="0"/>
        <v>45613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93"/>
    </row>
    <row r="24" spans="1:15">
      <c r="A24" s="80">
        <f t="shared" si="0"/>
        <v>45614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92"/>
    </row>
    <row r="25" spans="1:15">
      <c r="A25" s="127">
        <f t="shared" si="0"/>
        <v>45615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41"/>
    </row>
    <row r="26" spans="1:15">
      <c r="A26" s="127">
        <f t="shared" si="0"/>
        <v>45616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94"/>
    </row>
    <row r="27" spans="1:15">
      <c r="A27" s="127">
        <f t="shared" si="0"/>
        <v>45617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129"/>
    </row>
    <row r="28" spans="1:15">
      <c r="A28" s="127">
        <f t="shared" si="0"/>
        <v>45618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108"/>
    </row>
    <row r="29" spans="1:15">
      <c r="A29" s="85">
        <f t="shared" si="0"/>
        <v>45619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142"/>
    </row>
    <row r="30" spans="1:15">
      <c r="A30" s="85">
        <f t="shared" si="0"/>
        <v>45620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142"/>
    </row>
    <row r="31" spans="1:15">
      <c r="A31" s="127">
        <f t="shared" si="0"/>
        <v>45621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94"/>
    </row>
    <row r="32" spans="1:15">
      <c r="A32" s="127">
        <f t="shared" si="0"/>
        <v>45622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141"/>
    </row>
    <row r="33" spans="1:18">
      <c r="A33" s="127">
        <f t="shared" si="0"/>
        <v>45623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94"/>
    </row>
    <row r="34" spans="1:18">
      <c r="A34" s="127">
        <f t="shared" si="0"/>
        <v>45624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129"/>
    </row>
    <row r="35" spans="1:18">
      <c r="A35" s="127">
        <f t="shared" si="0"/>
        <v>45625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108"/>
    </row>
    <row r="36" spans="1:18">
      <c r="A36" s="85">
        <f t="shared" si="0"/>
        <v>45626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93"/>
    </row>
    <row r="37" spans="1:18" ht="15" customHeight="1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8" s="11" customFormat="1" ht="15" customHeight="1">
      <c r="A38" s="52" t="s">
        <v>34</v>
      </c>
      <c r="B38" s="53"/>
      <c r="C38" s="53"/>
      <c r="D38" s="53"/>
      <c r="E38" s="53"/>
      <c r="F38" s="43"/>
      <c r="G38" s="43"/>
      <c r="H38" s="43"/>
      <c r="I38" s="43"/>
      <c r="J38" s="43"/>
      <c r="K38" s="43"/>
      <c r="L38" s="66" t="s">
        <v>34</v>
      </c>
      <c r="M38" s="205" t="s">
        <v>35</v>
      </c>
      <c r="N38" s="205"/>
      <c r="O38" s="55">
        <f>SUM(O7:O36)</f>
        <v>0</v>
      </c>
    </row>
    <row r="39" spans="1:18" ht="15" customHeight="1">
      <c r="A39" s="56" t="str">
        <f>C3</f>
        <v>Naam</v>
      </c>
      <c r="B39" s="49"/>
      <c r="C39" s="57"/>
      <c r="D39" s="57"/>
      <c r="E39" s="57"/>
      <c r="F39"/>
      <c r="G39"/>
      <c r="H39"/>
      <c r="I39"/>
      <c r="J39"/>
      <c r="K39"/>
      <c r="L39" s="67" t="str">
        <f>C4</f>
        <v>Naam</v>
      </c>
      <c r="M39" s="206"/>
      <c r="N39" s="206"/>
      <c r="O39" s="107"/>
    </row>
    <row r="40" spans="1:18" ht="15" customHeight="1">
      <c r="A40" s="68"/>
      <c r="B40" s="49"/>
      <c r="C40" s="57"/>
      <c r="D40" s="57"/>
      <c r="E40" s="57"/>
      <c r="F40" s="57"/>
      <c r="G40" s="57"/>
      <c r="H40" s="57"/>
      <c r="I40" s="57"/>
      <c r="J40" s="57"/>
      <c r="K40" s="57"/>
      <c r="L40" s="62"/>
      <c r="M40" s="123" t="s">
        <v>36</v>
      </c>
      <c r="N40" s="124"/>
      <c r="O40" s="59">
        <f>N2*O4</f>
        <v>0</v>
      </c>
    </row>
    <row r="41" spans="1:18">
      <c r="B41" s="49"/>
      <c r="C41" s="57"/>
      <c r="D41" s="57"/>
      <c r="E41" s="57"/>
      <c r="F41" s="57"/>
      <c r="G41" s="57"/>
      <c r="H41" s="57"/>
      <c r="I41" s="57"/>
      <c r="J41" s="57"/>
      <c r="K41" s="57"/>
      <c r="M41" s="123" t="s">
        <v>16</v>
      </c>
      <c r="N41" s="124"/>
      <c r="O41" s="59">
        <f>IF(O38&gt;O40,O38-O40,0)</f>
        <v>0</v>
      </c>
    </row>
    <row r="42" spans="1:18">
      <c r="A42" s="69"/>
      <c r="B42" s="223"/>
      <c r="C42" s="223"/>
      <c r="D42" s="223"/>
      <c r="E42" s="223"/>
      <c r="F42" s="223"/>
      <c r="G42" s="223"/>
      <c r="H42" s="223"/>
      <c r="I42" s="223"/>
      <c r="J42" s="223"/>
      <c r="K42" s="223"/>
    </row>
    <row r="43" spans="1:18">
      <c r="B43" s="43"/>
    </row>
    <row r="44" spans="1:18">
      <c r="B44" s="43"/>
    </row>
    <row r="45" spans="1:18" ht="21">
      <c r="B45" s="43"/>
      <c r="R45" s="71"/>
    </row>
    <row r="46" spans="1:18" ht="21">
      <c r="B46" s="43"/>
      <c r="R46" s="72"/>
    </row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42:K42"/>
    <mergeCell ref="B34:N34"/>
    <mergeCell ref="B35:N35"/>
    <mergeCell ref="B36:N36"/>
    <mergeCell ref="M38:N38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43"/>
  <sheetViews>
    <sheetView showGridLines="0" topLeftCell="A5" zoomScale="85" zoomScaleNormal="85" workbookViewId="0">
      <selection activeCell="A34" sqref="A34:A35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2.554687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23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5">
        <v>45627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>
        <v>1</v>
      </c>
      <c r="M7" s="230">
        <v>1</v>
      </c>
      <c r="N7" s="230">
        <v>1</v>
      </c>
      <c r="O7" s="93"/>
    </row>
    <row r="8" spans="1:20">
      <c r="A8" s="80">
        <f>A7+1</f>
        <v>45628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>
        <v>1</v>
      </c>
      <c r="M8" s="238">
        <v>1</v>
      </c>
      <c r="N8" s="238">
        <v>1</v>
      </c>
      <c r="O8" s="92"/>
    </row>
    <row r="9" spans="1:20">
      <c r="A9" s="127">
        <f t="shared" ref="A9:A37" si="0">A8+1</f>
        <v>45629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141"/>
    </row>
    <row r="10" spans="1:20">
      <c r="A10" s="127">
        <f t="shared" si="0"/>
        <v>45630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94"/>
    </row>
    <row r="11" spans="1:20">
      <c r="A11" s="127">
        <f t="shared" si="0"/>
        <v>45631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129"/>
    </row>
    <row r="12" spans="1:20">
      <c r="A12" s="127">
        <f t="shared" si="0"/>
        <v>45632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91"/>
    </row>
    <row r="13" spans="1:20">
      <c r="A13" s="85">
        <f t="shared" si="0"/>
        <v>45633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142"/>
    </row>
    <row r="14" spans="1:20">
      <c r="A14" s="85">
        <f t="shared" si="0"/>
        <v>45634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>
        <v>1</v>
      </c>
      <c r="M14" s="229">
        <v>1</v>
      </c>
      <c r="N14" s="229">
        <v>1</v>
      </c>
      <c r="O14" s="142"/>
    </row>
    <row r="15" spans="1:20">
      <c r="A15" s="127">
        <f t="shared" si="0"/>
        <v>45635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>
        <v>1</v>
      </c>
      <c r="M15" s="226">
        <v>1</v>
      </c>
      <c r="N15" s="226">
        <v>1</v>
      </c>
      <c r="O15" s="94"/>
    </row>
    <row r="16" spans="1:20">
      <c r="A16" s="127">
        <f t="shared" si="0"/>
        <v>45636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141"/>
    </row>
    <row r="17" spans="1:15">
      <c r="A17" s="127">
        <f t="shared" si="0"/>
        <v>45637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94"/>
    </row>
    <row r="18" spans="1:15">
      <c r="A18" s="127">
        <f t="shared" si="0"/>
        <v>45638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>
        <v>1</v>
      </c>
      <c r="M18" s="227">
        <v>1</v>
      </c>
      <c r="N18" s="227">
        <v>1</v>
      </c>
      <c r="O18" s="129"/>
    </row>
    <row r="19" spans="1:15">
      <c r="A19" s="127">
        <f t="shared" si="0"/>
        <v>45639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>
        <v>1</v>
      </c>
      <c r="M19" s="228">
        <v>1</v>
      </c>
      <c r="N19" s="228">
        <v>1</v>
      </c>
      <c r="O19" s="91"/>
    </row>
    <row r="20" spans="1:15">
      <c r="A20" s="85">
        <f t="shared" si="0"/>
        <v>45640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>
        <v>1</v>
      </c>
      <c r="M20" s="229">
        <v>1</v>
      </c>
      <c r="N20" s="229">
        <v>1</v>
      </c>
      <c r="O20" s="142"/>
    </row>
    <row r="21" spans="1:15">
      <c r="A21" s="85">
        <f t="shared" si="0"/>
        <v>45641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>
        <v>1</v>
      </c>
      <c r="M21" s="229">
        <v>1</v>
      </c>
      <c r="N21" s="229">
        <v>1</v>
      </c>
      <c r="O21" s="142"/>
    </row>
    <row r="22" spans="1:15">
      <c r="A22" s="127">
        <f t="shared" si="0"/>
        <v>45642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>
        <v>1</v>
      </c>
      <c r="M22" s="226">
        <v>1</v>
      </c>
      <c r="N22" s="226">
        <v>1</v>
      </c>
      <c r="O22" s="94"/>
    </row>
    <row r="23" spans="1:15">
      <c r="A23" s="127">
        <f t="shared" si="0"/>
        <v>45643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141"/>
    </row>
    <row r="24" spans="1:15">
      <c r="A24" s="127">
        <f t="shared" si="0"/>
        <v>45644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94"/>
    </row>
    <row r="25" spans="1:15">
      <c r="A25" s="127">
        <f t="shared" si="0"/>
        <v>45645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>
        <v>1</v>
      </c>
      <c r="M25" s="227">
        <v>1</v>
      </c>
      <c r="N25" s="227">
        <v>1</v>
      </c>
      <c r="O25" s="129"/>
    </row>
    <row r="26" spans="1:15">
      <c r="A26" s="127">
        <f t="shared" si="0"/>
        <v>45646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108"/>
    </row>
    <row r="27" spans="1:15">
      <c r="A27" s="85">
        <f t="shared" si="0"/>
        <v>45647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142"/>
    </row>
    <row r="28" spans="1:15">
      <c r="A28" s="85">
        <f t="shared" si="0"/>
        <v>45648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142"/>
    </row>
    <row r="29" spans="1:15">
      <c r="A29" s="127">
        <f t="shared" si="0"/>
        <v>45649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>
        <v>1</v>
      </c>
      <c r="M29" s="226">
        <v>1</v>
      </c>
      <c r="N29" s="226">
        <v>1</v>
      </c>
      <c r="O29" s="94"/>
    </row>
    <row r="30" spans="1:15">
      <c r="A30" s="127">
        <f t="shared" si="0"/>
        <v>45650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141"/>
    </row>
    <row r="31" spans="1:15">
      <c r="A31" s="147">
        <f t="shared" si="0"/>
        <v>45651</v>
      </c>
      <c r="B31" s="240" t="s">
        <v>43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98"/>
    </row>
    <row r="32" spans="1:15">
      <c r="A32" s="127">
        <f>A31+1</f>
        <v>45652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>
        <v>1</v>
      </c>
      <c r="M32" s="227">
        <v>1</v>
      </c>
      <c r="N32" s="227">
        <v>1</v>
      </c>
      <c r="O32" s="129"/>
    </row>
    <row r="33" spans="1:15">
      <c r="A33" s="80">
        <f t="shared" si="0"/>
        <v>45653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>
        <v>1</v>
      </c>
      <c r="M33" s="228">
        <v>1</v>
      </c>
      <c r="N33" s="228">
        <v>1</v>
      </c>
      <c r="O33" s="108"/>
    </row>
    <row r="34" spans="1:15">
      <c r="A34" s="85">
        <f t="shared" si="0"/>
        <v>45654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>
        <v>1</v>
      </c>
      <c r="M34" s="230">
        <v>1</v>
      </c>
      <c r="N34" s="230">
        <v>1</v>
      </c>
      <c r="O34" s="93"/>
    </row>
    <row r="35" spans="1:15">
      <c r="A35" s="85">
        <f t="shared" si="0"/>
        <v>45655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>
        <v>1</v>
      </c>
      <c r="M35" s="230">
        <v>1</v>
      </c>
      <c r="N35" s="230">
        <v>1</v>
      </c>
      <c r="O35" s="93"/>
    </row>
    <row r="36" spans="1:15">
      <c r="A36" s="80">
        <f t="shared" si="0"/>
        <v>45656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>
        <v>1</v>
      </c>
      <c r="M36" s="238">
        <v>1</v>
      </c>
      <c r="N36" s="238">
        <v>1</v>
      </c>
      <c r="O36" s="92"/>
    </row>
    <row r="37" spans="1:15">
      <c r="A37" s="127">
        <f t="shared" si="0"/>
        <v>45657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41"/>
    </row>
    <row r="38" spans="1:15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5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5" ht="15" customHeight="1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36</v>
      </c>
      <c r="N41" s="124"/>
      <c r="O41" s="59">
        <f>N2*O4</f>
        <v>0</v>
      </c>
    </row>
    <row r="42" spans="1:15" ht="15.6">
      <c r="A42" s="68"/>
      <c r="B42" s="49"/>
      <c r="C42" s="57"/>
      <c r="D42" s="57"/>
      <c r="E42" s="57"/>
      <c r="F42" s="57"/>
      <c r="G42" s="57"/>
      <c r="H42" s="57"/>
      <c r="I42" s="57"/>
      <c r="J42" s="57"/>
      <c r="K42" s="57"/>
      <c r="M42" s="123" t="s">
        <v>16</v>
      </c>
      <c r="N42" s="124"/>
      <c r="O42" s="59">
        <f>IF(O39&gt;O41,O39-O41,0)</f>
        <v>0</v>
      </c>
    </row>
    <row r="43" spans="1:15">
      <c r="A43" s="69"/>
      <c r="B43" s="63"/>
      <c r="C43" s="63"/>
      <c r="D43" s="63"/>
      <c r="E43" s="63"/>
      <c r="F43" s="63"/>
      <c r="G43" s="63"/>
      <c r="H43" s="63"/>
      <c r="I43" s="63"/>
      <c r="J43" s="63"/>
      <c r="K43" s="63"/>
    </row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showGridLines="0" zoomScaleNormal="100" workbookViewId="0">
      <selection activeCell="I2" sqref="I2"/>
    </sheetView>
  </sheetViews>
  <sheetFormatPr baseColWidth="10" defaultColWidth="8.88671875" defaultRowHeight="14.4"/>
  <cols>
    <col min="1" max="6" width="12.5546875"/>
    <col min="7" max="10" width="9.109375"/>
    <col min="11" max="12" width="12.5546875"/>
    <col min="13" max="20" width="12.5546875" style="43"/>
    <col min="21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G1" s="43"/>
      <c r="H1" s="43"/>
      <c r="I1" s="43"/>
      <c r="J1" s="43"/>
      <c r="K1" s="43"/>
      <c r="N1" s="115">
        <f>'2024'!$G$11</f>
        <v>0</v>
      </c>
      <c r="O1" s="116" t="s">
        <v>9</v>
      </c>
      <c r="P1" s="114"/>
      <c r="T1"/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G2" s="43"/>
      <c r="H2" s="43"/>
      <c r="I2" s="43"/>
      <c r="J2" s="43"/>
      <c r="K2" s="43"/>
      <c r="N2" s="118">
        <f>'2024'!$G$12</f>
        <v>0</v>
      </c>
      <c r="O2" s="119" t="s">
        <v>54</v>
      </c>
      <c r="P2" s="117"/>
      <c r="T2"/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G3" s="43"/>
      <c r="H3" s="43"/>
      <c r="I3" s="43"/>
      <c r="J3" s="43"/>
      <c r="K3" s="43"/>
      <c r="M3"/>
      <c r="N3" s="47"/>
      <c r="O3"/>
      <c r="P3"/>
      <c r="Q3"/>
      <c r="R3"/>
      <c r="S3"/>
      <c r="T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G4" s="43"/>
      <c r="H4" s="43"/>
      <c r="I4" s="43"/>
      <c r="J4" s="43"/>
      <c r="K4" s="43"/>
      <c r="M4" s="217" t="s">
        <v>55</v>
      </c>
      <c r="N4" s="217"/>
      <c r="O4" s="121">
        <v>20</v>
      </c>
      <c r="P4" s="83"/>
      <c r="Q4"/>
      <c r="R4"/>
      <c r="S4"/>
      <c r="T4"/>
    </row>
    <row r="5" spans="1:20" ht="20.25" customHeight="1" thickTop="1">
      <c r="Q5" s="120"/>
      <c r="R5" s="120"/>
      <c r="S5" s="120"/>
      <c r="T5" s="120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87" t="s">
        <v>32</v>
      </c>
    </row>
    <row r="7" spans="1:20" ht="15" customHeight="1">
      <c r="A7" s="88">
        <v>45292</v>
      </c>
      <c r="B7" s="219" t="s">
        <v>33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89"/>
      <c r="P7"/>
      <c r="Q7"/>
      <c r="R7"/>
      <c r="S7"/>
      <c r="T7"/>
    </row>
    <row r="8" spans="1:20" ht="15" customHeight="1">
      <c r="A8" s="135">
        <f>A7+1</f>
        <v>45293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126"/>
      <c r="P8"/>
      <c r="Q8"/>
      <c r="R8"/>
      <c r="S8"/>
      <c r="T8"/>
    </row>
    <row r="9" spans="1:20" ht="15" customHeight="1">
      <c r="A9" s="135">
        <f t="shared" ref="A9:A37" si="0">A8+1</f>
        <v>45294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126"/>
      <c r="P9"/>
      <c r="Q9"/>
      <c r="R9"/>
      <c r="S9"/>
      <c r="T9"/>
    </row>
    <row r="10" spans="1:20" ht="15" customHeight="1">
      <c r="A10" s="135">
        <f t="shared" si="0"/>
        <v>45295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106"/>
      <c r="P10"/>
      <c r="Q10"/>
      <c r="R10"/>
      <c r="S10"/>
      <c r="T10"/>
    </row>
    <row r="11" spans="1:20" ht="15" customHeight="1">
      <c r="A11" s="135">
        <f t="shared" si="0"/>
        <v>45296</v>
      </c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2"/>
      <c r="O11" s="106"/>
      <c r="P11"/>
      <c r="Q11"/>
      <c r="R11"/>
      <c r="S11"/>
      <c r="T11"/>
    </row>
    <row r="12" spans="1:20" ht="15" customHeight="1">
      <c r="A12" s="137">
        <f t="shared" si="0"/>
        <v>45297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36"/>
      <c r="P12"/>
      <c r="Q12"/>
      <c r="R12"/>
      <c r="S12"/>
      <c r="T12"/>
    </row>
    <row r="13" spans="1:20" ht="15" customHeight="1">
      <c r="A13" s="137">
        <f t="shared" si="0"/>
        <v>45298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36"/>
      <c r="P13"/>
      <c r="Q13"/>
      <c r="R13"/>
      <c r="S13"/>
      <c r="T13"/>
    </row>
    <row r="14" spans="1:20" ht="15" customHeight="1">
      <c r="A14" s="135">
        <f t="shared" si="0"/>
        <v>45299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134"/>
      <c r="P14"/>
      <c r="Q14"/>
      <c r="R14"/>
      <c r="S14"/>
      <c r="T14"/>
    </row>
    <row r="15" spans="1:20" ht="15" customHeight="1">
      <c r="A15" s="135">
        <f t="shared" si="0"/>
        <v>45300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126"/>
      <c r="P15"/>
      <c r="Q15"/>
      <c r="R15"/>
      <c r="S15"/>
      <c r="T15"/>
    </row>
    <row r="16" spans="1:20" ht="15" customHeight="1">
      <c r="A16" s="135">
        <f t="shared" si="0"/>
        <v>45301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126"/>
      <c r="P16"/>
      <c r="Q16"/>
      <c r="R16"/>
      <c r="S16"/>
      <c r="T16"/>
    </row>
    <row r="17" spans="1:20" ht="15" customHeight="1">
      <c r="A17" s="135">
        <f t="shared" si="0"/>
        <v>45302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106"/>
      <c r="P17"/>
      <c r="Q17"/>
      <c r="R17"/>
      <c r="S17"/>
      <c r="T17"/>
    </row>
    <row r="18" spans="1:20" ht="15" customHeight="1">
      <c r="A18" s="135">
        <f t="shared" si="0"/>
        <v>45303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106"/>
      <c r="P18"/>
      <c r="Q18"/>
      <c r="R18"/>
      <c r="S18"/>
      <c r="T18"/>
    </row>
    <row r="19" spans="1:20" ht="15" customHeight="1">
      <c r="A19" s="137">
        <f t="shared" si="0"/>
        <v>45304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136"/>
      <c r="P19"/>
      <c r="Q19"/>
      <c r="R19"/>
      <c r="S19"/>
      <c r="T19"/>
    </row>
    <row r="20" spans="1:20" ht="15" customHeight="1">
      <c r="A20" s="137">
        <f t="shared" si="0"/>
        <v>45305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136"/>
      <c r="P20"/>
      <c r="Q20"/>
      <c r="R20"/>
      <c r="S20"/>
      <c r="T20"/>
    </row>
    <row r="21" spans="1:20" ht="15" customHeight="1">
      <c r="A21" s="135">
        <f t="shared" si="0"/>
        <v>45306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134"/>
      <c r="P21"/>
      <c r="Q21"/>
      <c r="R21"/>
      <c r="S21"/>
      <c r="T21"/>
    </row>
    <row r="22" spans="1:20" ht="15" customHeight="1">
      <c r="A22" s="135">
        <f t="shared" si="0"/>
        <v>45307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126"/>
      <c r="P22"/>
      <c r="Q22"/>
      <c r="R22"/>
      <c r="S22"/>
      <c r="T22"/>
    </row>
    <row r="23" spans="1:20" ht="15" customHeight="1">
      <c r="A23" s="135">
        <f t="shared" si="0"/>
        <v>45308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126"/>
      <c r="P23"/>
      <c r="Q23"/>
      <c r="R23"/>
      <c r="S23"/>
      <c r="T23"/>
    </row>
    <row r="24" spans="1:20" ht="15" customHeight="1">
      <c r="A24" s="135">
        <f t="shared" si="0"/>
        <v>45309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106"/>
      <c r="P24"/>
      <c r="Q24"/>
      <c r="R24"/>
      <c r="S24"/>
      <c r="T24"/>
    </row>
    <row r="25" spans="1:20" ht="15" customHeight="1">
      <c r="A25" s="135">
        <f t="shared" si="0"/>
        <v>45310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106"/>
      <c r="P25"/>
      <c r="Q25"/>
      <c r="R25"/>
      <c r="S25"/>
      <c r="T25"/>
    </row>
    <row r="26" spans="1:20" ht="15" customHeight="1">
      <c r="A26" s="137">
        <f t="shared" si="0"/>
        <v>45311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136"/>
      <c r="P26"/>
      <c r="Q26"/>
      <c r="R26"/>
      <c r="S26"/>
      <c r="T26"/>
    </row>
    <row r="27" spans="1:20" ht="15" customHeight="1">
      <c r="A27" s="137">
        <f t="shared" si="0"/>
        <v>45312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136"/>
      <c r="P27"/>
      <c r="Q27"/>
      <c r="R27"/>
      <c r="S27"/>
      <c r="T27"/>
    </row>
    <row r="28" spans="1:20" ht="15" customHeight="1">
      <c r="A28" s="135">
        <f t="shared" si="0"/>
        <v>45313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134"/>
      <c r="P28"/>
      <c r="Q28"/>
      <c r="R28"/>
      <c r="S28"/>
      <c r="T28"/>
    </row>
    <row r="29" spans="1:20" ht="15" customHeight="1">
      <c r="A29" s="135">
        <f t="shared" si="0"/>
        <v>45314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126"/>
      <c r="P29"/>
      <c r="Q29"/>
      <c r="R29"/>
      <c r="S29"/>
      <c r="T29"/>
    </row>
    <row r="30" spans="1:20" ht="15" customHeight="1">
      <c r="A30" s="135">
        <f t="shared" si="0"/>
        <v>45315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126"/>
      <c r="P30"/>
      <c r="Q30"/>
      <c r="R30"/>
      <c r="S30"/>
      <c r="T30"/>
    </row>
    <row r="31" spans="1:20" ht="15" customHeight="1">
      <c r="A31" s="135">
        <f t="shared" si="0"/>
        <v>45316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106"/>
      <c r="P31"/>
      <c r="Q31"/>
      <c r="R31"/>
      <c r="S31"/>
      <c r="T31"/>
    </row>
    <row r="32" spans="1:20" ht="15" customHeight="1">
      <c r="A32" s="135">
        <f t="shared" si="0"/>
        <v>45317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106"/>
      <c r="P32"/>
      <c r="Q32"/>
      <c r="R32"/>
      <c r="S32"/>
      <c r="T32"/>
    </row>
    <row r="33" spans="1:20" ht="15" customHeight="1">
      <c r="A33" s="137">
        <f t="shared" si="0"/>
        <v>45318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136"/>
      <c r="P33"/>
      <c r="Q33"/>
      <c r="R33"/>
      <c r="S33"/>
      <c r="T33"/>
    </row>
    <row r="34" spans="1:20" ht="15" customHeight="1">
      <c r="A34" s="137">
        <f t="shared" si="0"/>
        <v>45319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136"/>
      <c r="P34"/>
      <c r="Q34"/>
      <c r="R34"/>
      <c r="S34"/>
      <c r="T34"/>
    </row>
    <row r="35" spans="1:20" ht="15" customHeight="1">
      <c r="A35" s="135">
        <f t="shared" si="0"/>
        <v>45320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134"/>
      <c r="P35"/>
      <c r="Q35"/>
      <c r="R35"/>
      <c r="S35"/>
      <c r="T35"/>
    </row>
    <row r="36" spans="1:20" ht="15" customHeight="1">
      <c r="A36" s="135">
        <f t="shared" si="0"/>
        <v>45321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126"/>
      <c r="P36"/>
      <c r="Q36"/>
      <c r="R36"/>
      <c r="S36"/>
      <c r="T36"/>
    </row>
    <row r="37" spans="1:20" ht="15" customHeight="1">
      <c r="A37" s="135">
        <f t="shared" si="0"/>
        <v>45322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126"/>
      <c r="P37"/>
      <c r="Q37"/>
      <c r="R37"/>
      <c r="S37"/>
      <c r="T37"/>
    </row>
    <row r="38" spans="1:20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/>
      <c r="Q38"/>
      <c r="R38"/>
      <c r="S38"/>
      <c r="T38"/>
    </row>
    <row r="39" spans="1:20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L39" s="54" t="s">
        <v>34</v>
      </c>
      <c r="M39" s="205" t="s">
        <v>35</v>
      </c>
      <c r="N39" s="205"/>
      <c r="O39" s="55">
        <f>SUM(O7:O37)</f>
        <v>0</v>
      </c>
    </row>
    <row r="40" spans="1:20" ht="15" customHeight="1">
      <c r="A40" s="56" t="str">
        <f>C3</f>
        <v>Naam</v>
      </c>
      <c r="B40" s="49"/>
      <c r="C40" s="57"/>
      <c r="D40" s="57"/>
      <c r="E40" s="57"/>
      <c r="F40" s="43"/>
      <c r="G40" s="43"/>
      <c r="H40" s="43"/>
      <c r="I40" s="43"/>
      <c r="J40" s="43"/>
      <c r="K40" s="43"/>
      <c r="L40" s="58" t="str">
        <f>C4</f>
        <v>Naam</v>
      </c>
      <c r="M40" s="205"/>
      <c r="N40" s="206"/>
      <c r="O40" s="60"/>
      <c r="P40" s="60"/>
      <c r="Q40"/>
      <c r="R40"/>
      <c r="S40"/>
      <c r="T40"/>
    </row>
    <row r="41" spans="1:20" ht="15" customHeight="1">
      <c r="A41" s="61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213" t="s">
        <v>36</v>
      </c>
      <c r="N41" s="214"/>
      <c r="O41" s="59">
        <f>N2*O4</f>
        <v>0</v>
      </c>
      <c r="P41" s="84"/>
      <c r="Q41"/>
      <c r="R41"/>
      <c r="S41"/>
      <c r="T41"/>
    </row>
    <row r="42" spans="1:20">
      <c r="M42" s="213" t="s">
        <v>16</v>
      </c>
      <c r="N42" s="214"/>
      <c r="O42" s="59">
        <f>IF(O39&gt;O41,O39-O41,0)</f>
        <v>0</v>
      </c>
    </row>
  </sheetData>
  <mergeCells count="42">
    <mergeCell ref="M41:N41"/>
    <mergeCell ref="M42:N42"/>
    <mergeCell ref="C1:F1"/>
    <mergeCell ref="A2:B2"/>
    <mergeCell ref="C2:F2"/>
    <mergeCell ref="C3:F3"/>
    <mergeCell ref="C4:F4"/>
    <mergeCell ref="M4:N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9" scale="74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workbookViewId="0">
      <selection activeCell="A8" sqref="A8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4" width="12.5546875" style="43"/>
    <col min="15" max="15" width="12.5546875"/>
    <col min="16" max="16" width="14.5546875"/>
    <col min="17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M4" s="217" t="s">
        <v>55</v>
      </c>
      <c r="N4" s="217"/>
      <c r="O4" s="121">
        <v>20</v>
      </c>
    </row>
    <row r="5" spans="1:20" ht="20.25" customHeight="1" thickTop="1">
      <c r="C5"/>
      <c r="D5"/>
      <c r="E5"/>
      <c r="F5"/>
      <c r="G5"/>
      <c r="H5"/>
      <c r="I5"/>
      <c r="J5"/>
      <c r="K5"/>
      <c r="L5"/>
      <c r="O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 ht="15" customHeight="1">
      <c r="A7" s="80">
        <v>45323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106"/>
    </row>
    <row r="8" spans="1:20" ht="15" customHeight="1">
      <c r="A8" s="80">
        <f>$A7+1</f>
        <v>45324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106"/>
    </row>
    <row r="9" spans="1:20" ht="15" customHeight="1">
      <c r="A9" s="137">
        <f t="shared" ref="A9:A35" si="0">$A8+1</f>
        <v>45325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140"/>
    </row>
    <row r="10" spans="1:20" ht="15" customHeight="1">
      <c r="A10" s="137">
        <f t="shared" si="0"/>
        <v>45326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140"/>
    </row>
    <row r="11" spans="1:20" ht="15" customHeight="1">
      <c r="A11" s="127">
        <f t="shared" si="0"/>
        <v>45327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138"/>
    </row>
    <row r="12" spans="1:20" ht="15" customHeight="1">
      <c r="A12" s="127">
        <f t="shared" si="0"/>
        <v>45328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139"/>
    </row>
    <row r="13" spans="1:20" ht="15" customHeight="1">
      <c r="A13" s="127">
        <f t="shared" si="0"/>
        <v>45329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128"/>
    </row>
    <row r="14" spans="1:20" ht="15" customHeight="1">
      <c r="A14" s="127">
        <f t="shared" si="0"/>
        <v>45330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106"/>
    </row>
    <row r="15" spans="1:20" ht="15" customHeight="1">
      <c r="A15" s="127">
        <f t="shared" si="0"/>
        <v>45331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106"/>
    </row>
    <row r="16" spans="1:20" ht="15" customHeight="1">
      <c r="A16" s="137">
        <f t="shared" si="0"/>
        <v>45332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140"/>
    </row>
    <row r="17" spans="1:15" ht="15" customHeight="1">
      <c r="A17" s="137">
        <f t="shared" si="0"/>
        <v>45333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140"/>
    </row>
    <row r="18" spans="1:15" ht="15" customHeight="1">
      <c r="A18" s="127">
        <f t="shared" si="0"/>
        <v>45334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138"/>
    </row>
    <row r="19" spans="1:15" ht="15" customHeight="1">
      <c r="A19" s="127">
        <f t="shared" si="0"/>
        <v>45335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139"/>
    </row>
    <row r="20" spans="1:15" ht="15" customHeight="1">
      <c r="A20" s="127">
        <f t="shared" si="0"/>
        <v>45336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8"/>
    </row>
    <row r="21" spans="1:15" ht="15" customHeight="1">
      <c r="A21" s="127">
        <f t="shared" si="0"/>
        <v>45337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106"/>
    </row>
    <row r="22" spans="1:15" ht="15" customHeight="1">
      <c r="A22" s="127">
        <f t="shared" si="0"/>
        <v>45338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106"/>
    </row>
    <row r="23" spans="1:15" ht="15" customHeight="1">
      <c r="A23" s="137">
        <f t="shared" si="0"/>
        <v>45339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140"/>
    </row>
    <row r="24" spans="1:15" ht="15" customHeight="1">
      <c r="A24" s="137">
        <f t="shared" si="0"/>
        <v>45340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140"/>
    </row>
    <row r="25" spans="1:15" ht="15" customHeight="1">
      <c r="A25" s="127">
        <f t="shared" si="0"/>
        <v>45341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38"/>
    </row>
    <row r="26" spans="1:15" ht="15" customHeight="1">
      <c r="A26" s="127">
        <f t="shared" si="0"/>
        <v>45342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139"/>
    </row>
    <row r="27" spans="1:15" ht="15" customHeight="1">
      <c r="A27" s="127">
        <f t="shared" si="0"/>
        <v>45343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128"/>
    </row>
    <row r="28" spans="1:15" ht="15" customHeight="1">
      <c r="A28" s="127">
        <f t="shared" si="0"/>
        <v>45344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106"/>
    </row>
    <row r="29" spans="1:15" ht="15" customHeight="1">
      <c r="A29" s="127">
        <f t="shared" si="0"/>
        <v>45345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106"/>
    </row>
    <row r="30" spans="1:15" ht="15" customHeight="1">
      <c r="A30" s="137">
        <f t="shared" si="0"/>
        <v>45346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140"/>
    </row>
    <row r="31" spans="1:15" ht="15" customHeight="1">
      <c r="A31" s="137">
        <f t="shared" si="0"/>
        <v>45347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140"/>
    </row>
    <row r="32" spans="1:15" ht="15" customHeight="1">
      <c r="A32" s="127">
        <f t="shared" si="0"/>
        <v>45348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138"/>
    </row>
    <row r="33" spans="1:16" ht="15" customHeight="1">
      <c r="A33" s="127">
        <f t="shared" si="0"/>
        <v>45349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139"/>
    </row>
    <row r="34" spans="1:16" ht="15" customHeight="1">
      <c r="A34" s="127">
        <f t="shared" si="0"/>
        <v>45350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128"/>
    </row>
    <row r="35" spans="1:16" ht="15" customHeight="1">
      <c r="A35" s="127">
        <f t="shared" si="0"/>
        <v>45351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128"/>
    </row>
    <row r="36" spans="1:16" s="11" customFormat="1" ht="15" customHeight="1">
      <c r="A36" s="52" t="s">
        <v>34</v>
      </c>
      <c r="B36" s="53"/>
      <c r="C36" s="53"/>
      <c r="D36" s="53"/>
      <c r="E36" s="53"/>
      <c r="F36" s="43"/>
      <c r="G36" s="43"/>
      <c r="H36" s="43"/>
      <c r="I36" s="43"/>
      <c r="J36" s="43"/>
      <c r="L36" s="54" t="s">
        <v>34</v>
      </c>
      <c r="M36" s="205" t="s">
        <v>35</v>
      </c>
      <c r="N36" s="205"/>
      <c r="O36" s="55">
        <f>SUM(O7:O34)</f>
        <v>0</v>
      </c>
    </row>
    <row r="37" spans="1:16" ht="15" customHeight="1">
      <c r="A37" s="56" t="str">
        <f>C3</f>
        <v>Naam</v>
      </c>
      <c r="B37" s="49"/>
      <c r="C37" s="57"/>
      <c r="D37" s="57"/>
      <c r="E37" s="57"/>
      <c r="F37"/>
      <c r="G37"/>
      <c r="H37"/>
      <c r="I37"/>
      <c r="J37"/>
      <c r="K37"/>
      <c r="L37" s="58" t="str">
        <f>C4</f>
        <v>Naam</v>
      </c>
      <c r="M37" s="206"/>
      <c r="N37" s="206"/>
      <c r="O37" s="107"/>
      <c r="P37" s="60"/>
    </row>
    <row r="38" spans="1:16" ht="15" customHeight="1">
      <c r="A38" s="61"/>
      <c r="B38" s="49"/>
      <c r="C38" s="57"/>
      <c r="D38" s="57"/>
      <c r="E38" s="57"/>
      <c r="F38" s="57"/>
      <c r="G38" s="57"/>
      <c r="H38" s="57"/>
      <c r="I38" s="57"/>
      <c r="J38" s="57"/>
      <c r="K38" s="57"/>
      <c r="L38" s="62"/>
      <c r="M38" s="123" t="s">
        <v>36</v>
      </c>
      <c r="N38" s="124"/>
      <c r="O38" s="59">
        <f>N2*O4</f>
        <v>0</v>
      </c>
      <c r="P38" s="122"/>
    </row>
    <row r="39" spans="1:16" ht="15" customHeight="1">
      <c r="A39" s="61"/>
      <c r="B39" s="49"/>
      <c r="C39" s="57"/>
      <c r="D39" s="57"/>
      <c r="E39" s="57"/>
      <c r="F39" s="57"/>
      <c r="G39" s="57"/>
      <c r="H39" s="57"/>
      <c r="I39" s="57"/>
      <c r="J39" s="57"/>
      <c r="K39" s="57"/>
      <c r="L39" s="62"/>
      <c r="M39" s="123" t="s">
        <v>16</v>
      </c>
      <c r="N39" s="124"/>
      <c r="O39" s="59">
        <f>IF(O36&gt;O38,O36-O38,0)</f>
        <v>0</v>
      </c>
    </row>
    <row r="40" spans="1:16" ht="15" customHeight="1">
      <c r="A40" s="61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62"/>
      <c r="M40"/>
      <c r="N40"/>
    </row>
    <row r="41" spans="1:16" ht="6" customHeight="1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3"/>
      <c r="M41"/>
      <c r="N41"/>
    </row>
    <row r="42" spans="1:16" ht="15" customHeight="1">
      <c r="A42" s="61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63"/>
      <c r="M42"/>
      <c r="N42"/>
    </row>
    <row r="43" spans="1:16" ht="15" customHeight="1">
      <c r="A43" s="64"/>
      <c r="B43" s="63"/>
      <c r="C43" s="63"/>
      <c r="D43" s="63"/>
      <c r="E43" s="63"/>
      <c r="F43" s="63"/>
      <c r="G43" s="63"/>
      <c r="H43" s="63"/>
      <c r="I43" s="63"/>
      <c r="J43" s="63"/>
      <c r="K43" s="63"/>
      <c r="N43"/>
    </row>
    <row r="44" spans="1:16" ht="15" customHeight="1">
      <c r="A44" s="64"/>
      <c r="B44" s="63"/>
      <c r="C44" s="63"/>
      <c r="D44" s="63"/>
      <c r="E44" s="63"/>
      <c r="F44" s="63"/>
      <c r="G44" s="63"/>
      <c r="H44" s="63"/>
      <c r="I44" s="63"/>
      <c r="J44" s="63"/>
      <c r="K44" s="63"/>
    </row>
    <row r="45" spans="1:16">
      <c r="B45" s="43"/>
    </row>
    <row r="46" spans="1:16">
      <c r="B46" s="64"/>
    </row>
    <row r="48" spans="1:16" ht="21">
      <c r="B48" s="65"/>
    </row>
    <row r="49" spans="2:2" ht="21">
      <c r="B49" s="65"/>
    </row>
  </sheetData>
  <mergeCells count="40">
    <mergeCell ref="B10:N10"/>
    <mergeCell ref="B11:N11"/>
    <mergeCell ref="B12:N12"/>
    <mergeCell ref="B13:N13"/>
    <mergeCell ref="B14:N14"/>
    <mergeCell ref="M4:N4"/>
    <mergeCell ref="B6:N6"/>
    <mergeCell ref="B7:N7"/>
    <mergeCell ref="B8:N8"/>
    <mergeCell ref="B9:N9"/>
    <mergeCell ref="C1:F1"/>
    <mergeCell ref="A2:B2"/>
    <mergeCell ref="C2:F2"/>
    <mergeCell ref="C3:F3"/>
    <mergeCell ref="C4:F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42:K42"/>
    <mergeCell ref="M36:N36"/>
    <mergeCell ref="M37:N37"/>
    <mergeCell ref="B30:N30"/>
    <mergeCell ref="B31:N31"/>
    <mergeCell ref="B32:N32"/>
    <mergeCell ref="B33:N33"/>
    <mergeCell ref="B40:K40"/>
    <mergeCell ref="B34:N34"/>
    <mergeCell ref="B35:N35"/>
  </mergeCells>
  <pageMargins left="0.7" right="0.7" top="0.75" bottom="0.75" header="0.51180555555555496" footer="0.51180555555555496"/>
  <pageSetup paperSize="9" scale="50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showGridLines="0" zoomScale="85" zoomScaleNormal="85" workbookViewId="0">
      <selection activeCell="B19" sqref="B19:N19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23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0">
        <v>45352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108"/>
    </row>
    <row r="8" spans="1:20">
      <c r="A8" s="85">
        <f>$A7+1</f>
        <v>45353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93"/>
    </row>
    <row r="9" spans="1:20">
      <c r="A9" s="85">
        <f t="shared" ref="A9:A37" si="0">$A8+1</f>
        <v>45354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93"/>
    </row>
    <row r="10" spans="1:20">
      <c r="A10" s="127">
        <f t="shared" si="0"/>
        <v>45355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94"/>
    </row>
    <row r="11" spans="1:20">
      <c r="A11" s="127">
        <f t="shared" si="0"/>
        <v>45356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141"/>
    </row>
    <row r="12" spans="1:20">
      <c r="A12" s="127">
        <f t="shared" si="0"/>
        <v>45357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94"/>
    </row>
    <row r="13" spans="1:20">
      <c r="A13" s="127">
        <f t="shared" si="0"/>
        <v>45358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129"/>
    </row>
    <row r="14" spans="1:20">
      <c r="A14" s="127">
        <f t="shared" si="0"/>
        <v>45359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108"/>
    </row>
    <row r="15" spans="1:20">
      <c r="A15" s="85">
        <f t="shared" si="0"/>
        <v>45360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142"/>
    </row>
    <row r="16" spans="1:20">
      <c r="A16" s="85">
        <f t="shared" si="0"/>
        <v>45361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142"/>
    </row>
    <row r="17" spans="1:15">
      <c r="A17" s="127">
        <f t="shared" si="0"/>
        <v>45362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94"/>
    </row>
    <row r="18" spans="1:15">
      <c r="A18" s="127">
        <f t="shared" si="0"/>
        <v>45363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141"/>
    </row>
    <row r="19" spans="1:15">
      <c r="A19" s="127">
        <f t="shared" si="0"/>
        <v>45364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94"/>
    </row>
    <row r="20" spans="1:15">
      <c r="A20" s="127">
        <f t="shared" si="0"/>
        <v>45365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29"/>
    </row>
    <row r="21" spans="1:15">
      <c r="A21" s="127">
        <f t="shared" si="0"/>
        <v>45366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108"/>
    </row>
    <row r="22" spans="1:15">
      <c r="A22" s="85">
        <f t="shared" si="0"/>
        <v>45367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142"/>
    </row>
    <row r="23" spans="1:15">
      <c r="A23" s="85">
        <f t="shared" si="0"/>
        <v>45368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142"/>
    </row>
    <row r="24" spans="1:15">
      <c r="A24" s="127">
        <f t="shared" si="0"/>
        <v>45369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94"/>
    </row>
    <row r="25" spans="1:15">
      <c r="A25" s="127">
        <f t="shared" si="0"/>
        <v>45370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141"/>
    </row>
    <row r="26" spans="1:15">
      <c r="A26" s="127">
        <f t="shared" si="0"/>
        <v>45371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94"/>
    </row>
    <row r="27" spans="1:15">
      <c r="A27" s="127">
        <f t="shared" si="0"/>
        <v>45372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129"/>
    </row>
    <row r="28" spans="1:15">
      <c r="A28" s="127">
        <f t="shared" si="0"/>
        <v>45373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108"/>
    </row>
    <row r="29" spans="1:15">
      <c r="A29" s="85">
        <f t="shared" si="0"/>
        <v>45374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142"/>
    </row>
    <row r="30" spans="1:15">
      <c r="A30" s="85">
        <f t="shared" si="0"/>
        <v>45375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142"/>
    </row>
    <row r="31" spans="1:15">
      <c r="A31" s="127">
        <f t="shared" si="0"/>
        <v>45376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94"/>
    </row>
    <row r="32" spans="1:15">
      <c r="A32" s="127">
        <f t="shared" si="0"/>
        <v>45377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141"/>
    </row>
    <row r="33" spans="1:15">
      <c r="A33" s="127">
        <f t="shared" si="0"/>
        <v>45378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94"/>
    </row>
    <row r="34" spans="1:15">
      <c r="A34" s="127">
        <f t="shared" si="0"/>
        <v>45379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129"/>
    </row>
    <row r="35" spans="1:15">
      <c r="A35" s="127">
        <f t="shared" si="0"/>
        <v>45380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108"/>
    </row>
    <row r="36" spans="1:15">
      <c r="A36" s="85">
        <f t="shared" si="0"/>
        <v>45381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142"/>
    </row>
    <row r="37" spans="1:15">
      <c r="A37" s="85">
        <f t="shared" si="0"/>
        <v>45382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93"/>
    </row>
    <row r="38" spans="1:15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5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5" ht="15" customHeight="1"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123" t="s">
        <v>36</v>
      </c>
      <c r="N41" s="124"/>
      <c r="O41" s="59">
        <f>N2*O4</f>
        <v>0</v>
      </c>
    </row>
    <row r="42" spans="1:15" ht="15" customHeight="1">
      <c r="B42" s="4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123" t="s">
        <v>16</v>
      </c>
      <c r="N42" s="124"/>
      <c r="O42" s="59">
        <f>IF(O39&gt;O41,O39-O41,0)</f>
        <v>0</v>
      </c>
    </row>
    <row r="44" spans="1:15" ht="6" customHeight="1"/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showGridLines="0" topLeftCell="A7" zoomScale="85" zoomScaleNormal="85" workbookViewId="0">
      <selection activeCell="B8" sqref="B8:N8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2.554687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21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147">
        <v>45383</v>
      </c>
      <c r="B7" s="232" t="s">
        <v>37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148"/>
    </row>
    <row r="8" spans="1:20">
      <c r="A8" s="127">
        <f>$A7+1</f>
        <v>45384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143"/>
    </row>
    <row r="9" spans="1:20">
      <c r="A9" s="127">
        <f t="shared" ref="A9:A36" si="0">$A8+1</f>
        <v>45385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104"/>
    </row>
    <row r="10" spans="1:20">
      <c r="A10" s="127">
        <f t="shared" si="0"/>
        <v>45386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130"/>
    </row>
    <row r="11" spans="1:20">
      <c r="A11" s="127">
        <f t="shared" si="0"/>
        <v>45387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126"/>
    </row>
    <row r="12" spans="1:20">
      <c r="A12" s="85">
        <f t="shared" si="0"/>
        <v>45388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145"/>
    </row>
    <row r="13" spans="1:20">
      <c r="A13" s="85">
        <f t="shared" si="0"/>
        <v>45389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145"/>
    </row>
    <row r="14" spans="1:20">
      <c r="A14" s="127">
        <f t="shared" si="0"/>
        <v>45390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104"/>
    </row>
    <row r="15" spans="1:20">
      <c r="A15" s="127">
        <f t="shared" si="0"/>
        <v>45391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143"/>
    </row>
    <row r="16" spans="1:20">
      <c r="A16" s="127">
        <f t="shared" si="0"/>
        <v>45392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104"/>
    </row>
    <row r="17" spans="1:15">
      <c r="A17" s="127">
        <f t="shared" si="0"/>
        <v>45393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130"/>
    </row>
    <row r="18" spans="1:15">
      <c r="A18" s="127">
        <f t="shared" si="0"/>
        <v>45394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105"/>
    </row>
    <row r="19" spans="1:15" ht="15" customHeight="1">
      <c r="A19" s="85">
        <f t="shared" si="0"/>
        <v>45395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146"/>
    </row>
    <row r="20" spans="1:15">
      <c r="A20" s="85">
        <f t="shared" si="0"/>
        <v>45396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145"/>
    </row>
    <row r="21" spans="1:15">
      <c r="A21" s="127">
        <f t="shared" si="0"/>
        <v>45397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104"/>
    </row>
    <row r="22" spans="1:15">
      <c r="A22" s="127">
        <f t="shared" si="0"/>
        <v>45398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143"/>
    </row>
    <row r="23" spans="1:15">
      <c r="A23" s="127">
        <f t="shared" si="0"/>
        <v>45399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104"/>
    </row>
    <row r="24" spans="1:15">
      <c r="A24" s="127">
        <f t="shared" si="0"/>
        <v>45400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130"/>
    </row>
    <row r="25" spans="1:15">
      <c r="A25" s="127">
        <f t="shared" si="0"/>
        <v>45401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105"/>
    </row>
    <row r="26" spans="1:15">
      <c r="A26" s="85">
        <f t="shared" si="0"/>
        <v>45402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145"/>
    </row>
    <row r="27" spans="1:15">
      <c r="A27" s="85">
        <f t="shared" si="0"/>
        <v>45403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145"/>
    </row>
    <row r="28" spans="1:15">
      <c r="A28" s="127">
        <f t="shared" si="0"/>
        <v>45404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104"/>
    </row>
    <row r="29" spans="1:15">
      <c r="A29" s="127">
        <f t="shared" si="0"/>
        <v>45405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143"/>
    </row>
    <row r="30" spans="1:15">
      <c r="A30" s="127">
        <f t="shared" si="0"/>
        <v>45406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144"/>
    </row>
    <row r="31" spans="1:15">
      <c r="A31" s="127">
        <f t="shared" si="0"/>
        <v>45407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130"/>
    </row>
    <row r="32" spans="1:15">
      <c r="A32" s="127">
        <f t="shared" si="0"/>
        <v>45408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105"/>
    </row>
    <row r="33" spans="1:15">
      <c r="A33" s="85">
        <f t="shared" si="0"/>
        <v>45409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145"/>
    </row>
    <row r="34" spans="1:15">
      <c r="A34" s="85">
        <f t="shared" si="0"/>
        <v>45410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145"/>
    </row>
    <row r="35" spans="1:15">
      <c r="A35" s="127">
        <f t="shared" si="0"/>
        <v>45411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104"/>
    </row>
    <row r="36" spans="1:15">
      <c r="A36" s="127">
        <f t="shared" si="0"/>
        <v>45412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143"/>
    </row>
    <row r="37" spans="1:15" ht="15" customHeight="1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11" customFormat="1" ht="15" customHeight="1">
      <c r="A38" s="52" t="s">
        <v>34</v>
      </c>
      <c r="B38" s="53"/>
      <c r="C38" s="53"/>
      <c r="D38" s="53"/>
      <c r="E38" s="53"/>
      <c r="F38" s="43"/>
      <c r="G38" s="43"/>
      <c r="H38" s="43"/>
      <c r="I38" s="43"/>
      <c r="J38" s="43"/>
      <c r="K38" s="43"/>
      <c r="L38" s="66" t="s">
        <v>34</v>
      </c>
      <c r="M38" s="205" t="s">
        <v>35</v>
      </c>
      <c r="N38" s="205"/>
      <c r="O38" s="55">
        <f>SUM(O7:O36)</f>
        <v>0</v>
      </c>
    </row>
    <row r="39" spans="1:15" ht="15" customHeight="1">
      <c r="A39" s="56" t="str">
        <f>C3</f>
        <v>Naam</v>
      </c>
      <c r="B39" s="49"/>
      <c r="C39" s="57"/>
      <c r="D39" s="57"/>
      <c r="E39" s="57"/>
      <c r="F39"/>
      <c r="G39"/>
      <c r="H39"/>
      <c r="I39"/>
      <c r="J39"/>
      <c r="K39"/>
      <c r="L39" s="67" t="str">
        <f>C4</f>
        <v>Naam</v>
      </c>
      <c r="M39" s="206"/>
      <c r="N39" s="206"/>
      <c r="O39" s="107"/>
    </row>
    <row r="40" spans="1:15" ht="15" customHeight="1">
      <c r="A40" s="68"/>
      <c r="B40" s="49"/>
      <c r="C40" s="57"/>
      <c r="D40" s="57"/>
      <c r="E40" s="57"/>
      <c r="F40" s="57"/>
      <c r="G40" s="57"/>
      <c r="H40" s="57"/>
      <c r="I40" s="57"/>
      <c r="J40" s="57"/>
      <c r="K40" s="57"/>
      <c r="L40" s="62"/>
      <c r="M40" s="123" t="s">
        <v>36</v>
      </c>
      <c r="N40" s="124"/>
      <c r="O40" s="59">
        <f>N2*O4</f>
        <v>0</v>
      </c>
    </row>
    <row r="41" spans="1:15" ht="15.6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M41" s="123" t="s">
        <v>16</v>
      </c>
      <c r="N41" s="124"/>
      <c r="O41" s="59">
        <f>IF(O38&gt;O40,O38-O40,0)</f>
        <v>0</v>
      </c>
    </row>
    <row r="42" spans="1:15">
      <c r="A42" s="69"/>
      <c r="B42" s="223"/>
      <c r="C42" s="223"/>
      <c r="D42" s="223"/>
      <c r="E42" s="223"/>
      <c r="F42" s="223"/>
      <c r="G42" s="223"/>
      <c r="H42" s="223"/>
      <c r="I42" s="223"/>
      <c r="J42" s="223"/>
      <c r="K42" s="223"/>
    </row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42:K42"/>
    <mergeCell ref="B34:N34"/>
    <mergeCell ref="B35:N35"/>
    <mergeCell ref="B36:N36"/>
    <mergeCell ref="M38:N38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7"/>
  <sheetViews>
    <sheetView showGridLines="0" topLeftCell="A5" zoomScale="85" zoomScaleNormal="85" workbookViewId="0">
      <selection activeCell="A31" sqref="A31:A32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19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8">
        <v>45413</v>
      </c>
      <c r="B7" s="240" t="s">
        <v>38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97"/>
    </row>
    <row r="8" spans="1:20">
      <c r="A8" s="127">
        <f>A7+1</f>
        <v>45414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130"/>
    </row>
    <row r="9" spans="1:20">
      <c r="A9" s="80">
        <f t="shared" ref="A9:A37" si="0">A8+1</f>
        <v>45415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105"/>
    </row>
    <row r="10" spans="1:20">
      <c r="A10" s="85">
        <f t="shared" si="0"/>
        <v>45416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96"/>
    </row>
    <row r="11" spans="1:20">
      <c r="A11" s="85">
        <f t="shared" si="0"/>
        <v>45417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96"/>
    </row>
    <row r="12" spans="1:20">
      <c r="A12" s="80">
        <f t="shared" si="0"/>
        <v>45418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95"/>
    </row>
    <row r="13" spans="1:20">
      <c r="A13" s="80">
        <f t="shared" si="0"/>
        <v>45419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149"/>
    </row>
    <row r="14" spans="1:20">
      <c r="A14" s="80">
        <f t="shared" si="0"/>
        <v>45420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150"/>
    </row>
    <row r="15" spans="1:20">
      <c r="A15" s="147">
        <f t="shared" si="0"/>
        <v>45421</v>
      </c>
      <c r="B15" s="239" t="s">
        <v>58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160"/>
    </row>
    <row r="16" spans="1:20">
      <c r="A16" s="80">
        <f t="shared" si="0"/>
        <v>45422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152"/>
    </row>
    <row r="17" spans="1:15">
      <c r="A17" s="85">
        <f t="shared" si="0"/>
        <v>45423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96"/>
    </row>
    <row r="18" spans="1:15">
      <c r="A18" s="85">
        <f t="shared" si="0"/>
        <v>45424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96"/>
    </row>
    <row r="19" spans="1:15">
      <c r="A19" s="80">
        <f t="shared" si="0"/>
        <v>45425</v>
      </c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5"/>
    </row>
    <row r="20" spans="1:15">
      <c r="A20" s="80">
        <f t="shared" si="0"/>
        <v>45426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149"/>
    </row>
    <row r="21" spans="1:15">
      <c r="A21" s="80">
        <f t="shared" si="0"/>
        <v>45427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150"/>
    </row>
    <row r="22" spans="1:15">
      <c r="A22" s="80">
        <f t="shared" si="0"/>
        <v>45428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151"/>
    </row>
    <row r="23" spans="1:15">
      <c r="A23" s="80">
        <f t="shared" si="0"/>
        <v>45429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152"/>
    </row>
    <row r="24" spans="1:15">
      <c r="A24" s="85">
        <f t="shared" si="0"/>
        <v>45430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96"/>
    </row>
    <row r="25" spans="1:15">
      <c r="A25" s="85">
        <f t="shared" si="0"/>
        <v>45431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96"/>
    </row>
    <row r="26" spans="1:15">
      <c r="A26" s="147">
        <f t="shared" si="0"/>
        <v>45432</v>
      </c>
      <c r="B26" s="232" t="s">
        <v>53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148"/>
    </row>
    <row r="27" spans="1:15">
      <c r="A27" s="80">
        <f t="shared" si="0"/>
        <v>45433</v>
      </c>
      <c r="B27" s="156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8"/>
      <c r="O27" s="159"/>
    </row>
    <row r="28" spans="1:15">
      <c r="A28" s="80">
        <f t="shared" si="0"/>
        <v>45434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150"/>
    </row>
    <row r="29" spans="1:15">
      <c r="A29" s="80">
        <f t="shared" si="0"/>
        <v>45435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151"/>
    </row>
    <row r="30" spans="1:15">
      <c r="A30" s="80">
        <f t="shared" si="0"/>
        <v>45436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155"/>
    </row>
    <row r="31" spans="1:15">
      <c r="A31" s="85">
        <f t="shared" si="0"/>
        <v>45437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96"/>
    </row>
    <row r="32" spans="1:15">
      <c r="A32" s="85">
        <f t="shared" si="0"/>
        <v>45438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96"/>
    </row>
    <row r="33" spans="1:16">
      <c r="A33" s="80">
        <f t="shared" si="0"/>
        <v>45439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150"/>
    </row>
    <row r="34" spans="1:16">
      <c r="A34" s="80">
        <f t="shared" si="0"/>
        <v>45440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149"/>
    </row>
    <row r="35" spans="1:16">
      <c r="A35" s="80">
        <f t="shared" si="0"/>
        <v>45441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150"/>
    </row>
    <row r="36" spans="1:16">
      <c r="A36" s="80">
        <f t="shared" si="0"/>
        <v>45442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151"/>
    </row>
    <row r="37" spans="1:16">
      <c r="A37" s="80">
        <f t="shared" si="0"/>
        <v>45443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105"/>
    </row>
    <row r="38" spans="1:16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6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6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6" ht="15" customHeight="1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36</v>
      </c>
      <c r="N41" s="124"/>
      <c r="O41" s="59">
        <f>N2*O4</f>
        <v>0</v>
      </c>
    </row>
    <row r="42" spans="1:16">
      <c r="A42" s="69"/>
      <c r="B42" s="49"/>
      <c r="C42" s="57"/>
      <c r="D42" s="57"/>
      <c r="E42" s="57"/>
      <c r="F42" s="57"/>
      <c r="G42" s="57"/>
      <c r="H42" s="57"/>
      <c r="I42" s="57"/>
      <c r="J42" s="57"/>
      <c r="K42" s="57"/>
      <c r="L42" s="62"/>
      <c r="M42" s="123" t="s">
        <v>16</v>
      </c>
      <c r="N42" s="124"/>
      <c r="O42" s="59">
        <f>IF(O39&gt;O41,O39-O41,0)</f>
        <v>0</v>
      </c>
    </row>
    <row r="43" spans="1:16">
      <c r="A43" s="69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62"/>
      <c r="M43" s="62"/>
      <c r="N43" s="62"/>
      <c r="O43" s="62"/>
    </row>
    <row r="44" spans="1:16" ht="6" customHeight="1">
      <c r="A44" s="69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63"/>
      <c r="N44" s="63"/>
      <c r="O44" s="63"/>
    </row>
    <row r="45" spans="1:16" ht="15" customHeight="1">
      <c r="A45" s="69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63"/>
      <c r="M45" s="63"/>
      <c r="N45" s="63"/>
      <c r="O45" s="63"/>
      <c r="P45" s="62"/>
    </row>
    <row r="46" spans="1:16" ht="15" customHeight="1">
      <c r="A46" s="70"/>
      <c r="B46" s="63"/>
      <c r="C46" s="63"/>
      <c r="D46" s="63"/>
      <c r="E46" s="63"/>
      <c r="F46" s="63"/>
      <c r="G46" s="63"/>
      <c r="H46" s="63"/>
      <c r="I46" s="63"/>
      <c r="J46" s="63"/>
      <c r="K46" s="63"/>
      <c r="O46"/>
      <c r="P46" s="63"/>
    </row>
    <row r="47" spans="1:16" ht="15" customHeight="1">
      <c r="A47" s="70"/>
      <c r="B47" s="63"/>
      <c r="C47" s="63"/>
      <c r="D47" s="63"/>
      <c r="E47" s="63"/>
      <c r="F47" s="63"/>
      <c r="G47" s="63"/>
      <c r="H47" s="63"/>
      <c r="I47" s="63"/>
      <c r="J47" s="63"/>
      <c r="K47" s="63"/>
      <c r="P47" s="63"/>
    </row>
  </sheetData>
  <mergeCells count="39">
    <mergeCell ref="C1:F1"/>
    <mergeCell ref="A2:B2"/>
    <mergeCell ref="C2:F2"/>
    <mergeCell ref="C3:F3"/>
    <mergeCell ref="C4:F4"/>
    <mergeCell ref="B22:N22"/>
    <mergeCell ref="B6:N6"/>
    <mergeCell ref="B7:N7"/>
    <mergeCell ref="B8:N8"/>
    <mergeCell ref="B9:N9"/>
    <mergeCell ref="B10:N10"/>
    <mergeCell ref="B16:N16"/>
    <mergeCell ref="B17:N17"/>
    <mergeCell ref="B18:N18"/>
    <mergeCell ref="B20:N20"/>
    <mergeCell ref="B21:N21"/>
    <mergeCell ref="B11:N11"/>
    <mergeCell ref="B12:N12"/>
    <mergeCell ref="B13:N13"/>
    <mergeCell ref="B14:N14"/>
    <mergeCell ref="B15:N15"/>
    <mergeCell ref="B23:N23"/>
    <mergeCell ref="B24:N24"/>
    <mergeCell ref="B25:N25"/>
    <mergeCell ref="B26:N26"/>
    <mergeCell ref="B33:N33"/>
    <mergeCell ref="B32:N32"/>
    <mergeCell ref="B28:N28"/>
    <mergeCell ref="B29:N29"/>
    <mergeCell ref="B30:N30"/>
    <mergeCell ref="B31:N31"/>
    <mergeCell ref="M40:N40"/>
    <mergeCell ref="B43:K43"/>
    <mergeCell ref="B45:K45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7"/>
  <sheetViews>
    <sheetView showGridLines="0" zoomScale="85" zoomScaleNormal="85" workbookViewId="0">
      <selection activeCell="C39" sqref="C39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22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5">
        <v>45444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145"/>
    </row>
    <row r="8" spans="1:20">
      <c r="A8" s="85">
        <f>$A7+1</f>
        <v>45445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96"/>
    </row>
    <row r="9" spans="1:20">
      <c r="A9" s="127">
        <f t="shared" ref="A9:A36" si="0">$A8+1</f>
        <v>45446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131"/>
    </row>
    <row r="10" spans="1:20">
      <c r="A10" s="127">
        <f t="shared" si="0"/>
        <v>45447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131"/>
    </row>
    <row r="11" spans="1:20">
      <c r="A11" s="127">
        <f t="shared" si="0"/>
        <v>45448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131"/>
    </row>
    <row r="12" spans="1:20">
      <c r="A12" s="127">
        <f t="shared" si="0"/>
        <v>45449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130"/>
    </row>
    <row r="13" spans="1:20">
      <c r="A13" s="127">
        <f t="shared" si="0"/>
        <v>45450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130"/>
    </row>
    <row r="14" spans="1:20">
      <c r="A14" s="85">
        <f t="shared" si="0"/>
        <v>45451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161"/>
    </row>
    <row r="15" spans="1:20">
      <c r="A15" s="85">
        <f t="shared" si="0"/>
        <v>45452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161"/>
    </row>
    <row r="16" spans="1:20">
      <c r="A16" s="127">
        <f t="shared" si="0"/>
        <v>45453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131"/>
    </row>
    <row r="17" spans="1:15">
      <c r="A17" s="127">
        <f t="shared" si="0"/>
        <v>45454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131"/>
    </row>
    <row r="18" spans="1:15">
      <c r="A18" s="127">
        <f t="shared" si="0"/>
        <v>45455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131"/>
    </row>
    <row r="19" spans="1:15">
      <c r="A19" s="127">
        <f t="shared" si="0"/>
        <v>45456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130"/>
    </row>
    <row r="20" spans="1:15">
      <c r="A20" s="127">
        <f t="shared" si="0"/>
        <v>45457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130"/>
    </row>
    <row r="21" spans="1:15">
      <c r="A21" s="85">
        <f t="shared" si="0"/>
        <v>45458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161"/>
    </row>
    <row r="22" spans="1:15">
      <c r="A22" s="85">
        <f t="shared" si="0"/>
        <v>45459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161"/>
    </row>
    <row r="23" spans="1:15">
      <c r="A23" s="127">
        <f t="shared" si="0"/>
        <v>45460</v>
      </c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131"/>
    </row>
    <row r="24" spans="1:15">
      <c r="A24" s="127">
        <f t="shared" si="0"/>
        <v>45461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131"/>
    </row>
    <row r="25" spans="1:15">
      <c r="A25" s="127">
        <f t="shared" si="0"/>
        <v>45462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131"/>
    </row>
    <row r="26" spans="1:15">
      <c r="A26" s="127">
        <f t="shared" si="0"/>
        <v>45463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130"/>
    </row>
    <row r="27" spans="1:15">
      <c r="A27" s="127">
        <f t="shared" si="0"/>
        <v>45464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130"/>
    </row>
    <row r="28" spans="1:15">
      <c r="A28" s="85">
        <f t="shared" si="0"/>
        <v>45465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61"/>
    </row>
    <row r="29" spans="1:15">
      <c r="A29" s="85">
        <f t="shared" si="0"/>
        <v>45466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161"/>
    </row>
    <row r="30" spans="1:15">
      <c r="A30" s="127">
        <f t="shared" si="0"/>
        <v>45467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131"/>
    </row>
    <row r="31" spans="1:15">
      <c r="A31" s="127">
        <f t="shared" si="0"/>
        <v>45468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131"/>
    </row>
    <row r="32" spans="1:15">
      <c r="A32" s="127">
        <f t="shared" si="0"/>
        <v>45469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131"/>
    </row>
    <row r="33" spans="1:15">
      <c r="A33" s="127">
        <f t="shared" si="0"/>
        <v>45470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130"/>
    </row>
    <row r="34" spans="1:15">
      <c r="A34" s="127">
        <f t="shared" si="0"/>
        <v>45471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130"/>
    </row>
    <row r="35" spans="1:15">
      <c r="A35" s="85">
        <f t="shared" si="0"/>
        <v>45472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161"/>
    </row>
    <row r="36" spans="1:15">
      <c r="A36" s="85">
        <f t="shared" si="0"/>
        <v>45473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161"/>
    </row>
    <row r="37" spans="1:15" ht="15" customHeight="1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11" customFormat="1" ht="15" customHeight="1">
      <c r="A38" s="52" t="s">
        <v>34</v>
      </c>
      <c r="B38" s="53"/>
      <c r="C38" s="53"/>
      <c r="D38" s="53"/>
      <c r="E38" s="53"/>
      <c r="F38" s="43"/>
      <c r="G38" s="43"/>
      <c r="H38" s="43"/>
      <c r="I38" s="43"/>
      <c r="J38" s="43"/>
      <c r="K38" s="43"/>
      <c r="L38" s="66" t="s">
        <v>34</v>
      </c>
      <c r="M38" s="205" t="s">
        <v>35</v>
      </c>
      <c r="N38" s="205"/>
      <c r="O38" s="55">
        <f>SUM(O7:O36)</f>
        <v>0</v>
      </c>
    </row>
    <row r="39" spans="1:15" ht="15" customHeight="1">
      <c r="A39" s="56" t="str">
        <f>C3</f>
        <v>Naam</v>
      </c>
      <c r="B39" s="49"/>
      <c r="C39" s="57"/>
      <c r="D39" s="57"/>
      <c r="E39" s="57"/>
      <c r="F39"/>
      <c r="G39"/>
      <c r="H39"/>
      <c r="I39"/>
      <c r="J39"/>
      <c r="K39"/>
      <c r="L39" s="67" t="str">
        <f>C4</f>
        <v>Naam</v>
      </c>
      <c r="M39" s="206"/>
      <c r="N39" s="206"/>
      <c r="O39" s="107"/>
    </row>
    <row r="40" spans="1:15" ht="15" customHeight="1">
      <c r="A40" s="68"/>
      <c r="B40" s="49"/>
      <c r="C40" s="57"/>
      <c r="D40" s="57"/>
      <c r="E40" s="57"/>
      <c r="F40" s="57"/>
      <c r="G40" s="57"/>
      <c r="H40" s="57"/>
      <c r="I40" s="57"/>
      <c r="J40" s="57"/>
      <c r="K40" s="57"/>
      <c r="L40" s="62"/>
      <c r="M40" s="123" t="s">
        <v>36</v>
      </c>
      <c r="N40" s="124"/>
      <c r="O40" s="59">
        <f>N2*O4</f>
        <v>0</v>
      </c>
    </row>
    <row r="41" spans="1:15">
      <c r="A41" s="69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16</v>
      </c>
      <c r="N41" s="124"/>
      <c r="O41" s="59">
        <f>IF(O38&gt;O40,O38-O40,0)</f>
        <v>0</v>
      </c>
    </row>
    <row r="42" spans="1:15">
      <c r="A42" s="69"/>
      <c r="B42" s="223"/>
      <c r="C42" s="223"/>
      <c r="D42" s="223"/>
      <c r="E42" s="223"/>
      <c r="F42" s="223"/>
      <c r="G42" s="223"/>
      <c r="H42" s="223"/>
      <c r="I42" s="223"/>
      <c r="J42" s="223"/>
      <c r="K42" s="223"/>
    </row>
    <row r="43" spans="1:15" ht="6" customHeight="1">
      <c r="A43" s="69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5">
      <c r="B44" s="64"/>
    </row>
    <row r="47" spans="1:15" ht="21">
      <c r="B47" s="65"/>
    </row>
  </sheetData>
  <mergeCells count="39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42:K42"/>
    <mergeCell ref="B34:N34"/>
    <mergeCell ref="B35:N35"/>
    <mergeCell ref="B36:N36"/>
    <mergeCell ref="M38:N38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3"/>
  <sheetViews>
    <sheetView showGridLines="0" topLeftCell="A3" zoomScale="85" zoomScaleNormal="85" workbookViewId="0">
      <selection activeCell="A33" sqref="A33:A34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5546875"/>
    <col min="18" max="18" width="15.1093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21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86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80">
        <v>45474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92"/>
    </row>
    <row r="8" spans="1:20">
      <c r="A8" s="127">
        <f>A7+1</f>
        <v>45475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141"/>
    </row>
    <row r="9" spans="1:20">
      <c r="A9" s="127">
        <f t="shared" ref="A9:A37" si="0">A8+1</f>
        <v>45476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94"/>
    </row>
    <row r="10" spans="1:20">
      <c r="A10" s="127">
        <f t="shared" si="0"/>
        <v>45477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129"/>
    </row>
    <row r="11" spans="1:20">
      <c r="A11" s="127">
        <f t="shared" si="0"/>
        <v>45478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108"/>
    </row>
    <row r="12" spans="1:20">
      <c r="A12" s="85">
        <f t="shared" si="0"/>
        <v>45479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142"/>
    </row>
    <row r="13" spans="1:20">
      <c r="A13" s="85">
        <f t="shared" si="0"/>
        <v>45480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142"/>
    </row>
    <row r="14" spans="1:20">
      <c r="A14" s="127">
        <f t="shared" si="0"/>
        <v>45481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94"/>
    </row>
    <row r="15" spans="1:20">
      <c r="A15" s="127">
        <f t="shared" si="0"/>
        <v>45482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141"/>
    </row>
    <row r="16" spans="1:20">
      <c r="A16" s="127">
        <f t="shared" si="0"/>
        <v>45483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94"/>
    </row>
    <row r="17" spans="1:15">
      <c r="A17" s="147">
        <f t="shared" si="0"/>
        <v>45484</v>
      </c>
      <c r="B17" s="239" t="s">
        <v>59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162"/>
    </row>
    <row r="18" spans="1:15">
      <c r="A18" s="80">
        <f t="shared" si="0"/>
        <v>45485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108"/>
    </row>
    <row r="19" spans="1:15">
      <c r="A19" s="85">
        <f t="shared" si="0"/>
        <v>45486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93"/>
    </row>
    <row r="20" spans="1:15">
      <c r="A20" s="85">
        <f t="shared" si="0"/>
        <v>45487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93"/>
    </row>
    <row r="21" spans="1:15">
      <c r="A21" s="127">
        <f t="shared" si="0"/>
        <v>45488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94"/>
    </row>
    <row r="22" spans="1:15">
      <c r="A22" s="127">
        <f t="shared" si="0"/>
        <v>45489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141"/>
    </row>
    <row r="23" spans="1:15">
      <c r="A23" s="127">
        <f t="shared" si="0"/>
        <v>45490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94"/>
    </row>
    <row r="24" spans="1:15">
      <c r="A24" s="127">
        <f t="shared" si="0"/>
        <v>45491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129"/>
    </row>
    <row r="25" spans="1:15">
      <c r="A25" s="127">
        <f t="shared" si="0"/>
        <v>45492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108"/>
    </row>
    <row r="26" spans="1:15">
      <c r="A26" s="85">
        <f t="shared" si="0"/>
        <v>45493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142"/>
    </row>
    <row r="27" spans="1:15">
      <c r="A27" s="85">
        <f t="shared" si="0"/>
        <v>45494</v>
      </c>
      <c r="B27" s="231" t="s">
        <v>39</v>
      </c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142"/>
    </row>
    <row r="28" spans="1:15">
      <c r="A28" s="127">
        <f t="shared" si="0"/>
        <v>45495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94"/>
    </row>
    <row r="29" spans="1:15">
      <c r="A29" s="127">
        <f t="shared" si="0"/>
        <v>45496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141"/>
    </row>
    <row r="30" spans="1:15">
      <c r="A30" s="127">
        <f t="shared" si="0"/>
        <v>45497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94"/>
    </row>
    <row r="31" spans="1:15">
      <c r="A31" s="127">
        <f t="shared" si="0"/>
        <v>45498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129"/>
    </row>
    <row r="32" spans="1:15">
      <c r="A32" s="127">
        <f t="shared" si="0"/>
        <v>45499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108"/>
    </row>
    <row r="33" spans="1:15">
      <c r="A33" s="85">
        <f t="shared" si="0"/>
        <v>45500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142"/>
    </row>
    <row r="34" spans="1:15">
      <c r="A34" s="85">
        <f t="shared" si="0"/>
        <v>45501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142"/>
    </row>
    <row r="35" spans="1:15">
      <c r="A35" s="127">
        <f t="shared" si="0"/>
        <v>45502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94"/>
    </row>
    <row r="36" spans="1:15">
      <c r="A36" s="127">
        <f t="shared" si="0"/>
        <v>45503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141"/>
    </row>
    <row r="37" spans="1:15">
      <c r="A37" s="127">
        <f t="shared" si="0"/>
        <v>45504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94"/>
    </row>
    <row r="38" spans="1:15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5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5" ht="15" customHeight="1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36</v>
      </c>
      <c r="N41" s="124"/>
      <c r="O41" s="59">
        <f>N2*O4</f>
        <v>0</v>
      </c>
    </row>
    <row r="42" spans="1:15">
      <c r="A42" s="69"/>
      <c r="B42" s="49"/>
      <c r="C42" s="57"/>
      <c r="D42" s="57"/>
      <c r="E42" s="57"/>
      <c r="F42" s="57"/>
      <c r="G42" s="57"/>
      <c r="H42" s="57"/>
      <c r="I42" s="57"/>
      <c r="J42" s="57"/>
      <c r="K42" s="57"/>
      <c r="M42" s="123" t="s">
        <v>16</v>
      </c>
      <c r="N42" s="124"/>
      <c r="O42" s="59">
        <f>IF(O39&gt;O41,O39-O41,0)</f>
        <v>0</v>
      </c>
    </row>
    <row r="43" spans="1:15">
      <c r="A43" s="69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</sheetData>
  <mergeCells count="40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43:K43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3"/>
  <sheetViews>
    <sheetView showGridLines="0" topLeftCell="A9" zoomScale="85" zoomScaleNormal="85" workbookViewId="0">
      <selection activeCell="A37" sqref="A37"/>
    </sheetView>
  </sheetViews>
  <sheetFormatPr baseColWidth="10" defaultColWidth="8.88671875" defaultRowHeight="14.4"/>
  <cols>
    <col min="1" max="2" width="12.5546875"/>
    <col min="3" max="6" width="12.5546875" style="43"/>
    <col min="7" max="10" width="9.109375" style="43"/>
    <col min="11" max="15" width="12.5546875" style="43"/>
    <col min="16" max="16" width="14.44140625"/>
    <col min="17" max="17" width="9.5546875"/>
    <col min="18" max="18" width="14.88671875"/>
    <col min="19" max="19" width="32.44140625"/>
    <col min="20" max="1029" width="9"/>
  </cols>
  <sheetData>
    <row r="1" spans="1:20" ht="20.25" customHeight="1" thickBot="1">
      <c r="A1" s="44" t="s">
        <v>0</v>
      </c>
      <c r="B1" s="45" t="str">
        <f>'2024'!B2</f>
        <v>Nr.</v>
      </c>
      <c r="C1" s="215" t="str">
        <f>'2024'!C2:F2</f>
        <v>Naam</v>
      </c>
      <c r="D1" s="215"/>
      <c r="E1" s="215"/>
      <c r="F1" s="215"/>
      <c r="L1"/>
      <c r="N1" s="115">
        <f>'2024'!$G$11</f>
        <v>0</v>
      </c>
      <c r="O1" s="116" t="s">
        <v>9</v>
      </c>
    </row>
    <row r="2" spans="1:20" ht="20.25" customHeight="1" thickTop="1" thickBot="1">
      <c r="A2" s="216" t="s">
        <v>1</v>
      </c>
      <c r="B2" s="216"/>
      <c r="C2" s="215" t="str">
        <f>'2024'!C3:F3</f>
        <v>Naam</v>
      </c>
      <c r="D2" s="215"/>
      <c r="E2" s="215"/>
      <c r="F2" s="215"/>
      <c r="L2"/>
      <c r="N2" s="118">
        <f>'2024'!$G$12</f>
        <v>0</v>
      </c>
      <c r="O2" s="119" t="s">
        <v>54</v>
      </c>
    </row>
    <row r="3" spans="1:20" ht="20.25" customHeight="1" thickTop="1" thickBot="1">
      <c r="A3" s="44" t="s">
        <v>2</v>
      </c>
      <c r="B3" s="46"/>
      <c r="C3" s="215" t="str">
        <f>'2024'!C4:F4</f>
        <v>Naam</v>
      </c>
      <c r="D3" s="215"/>
      <c r="E3" s="215"/>
      <c r="F3" s="215"/>
      <c r="L3"/>
      <c r="M3"/>
      <c r="N3" s="47"/>
      <c r="O3"/>
    </row>
    <row r="4" spans="1:20" ht="20.25" customHeight="1" thickTop="1" thickBot="1">
      <c r="A4" s="44" t="s">
        <v>3</v>
      </c>
      <c r="B4" s="46"/>
      <c r="C4" s="215" t="str">
        <f>'2024'!C5:F5</f>
        <v>Naam</v>
      </c>
      <c r="D4" s="215"/>
      <c r="E4" s="215"/>
      <c r="F4" s="215"/>
      <c r="L4"/>
      <c r="M4" s="114" t="s">
        <v>55</v>
      </c>
      <c r="N4" s="114"/>
      <c r="O4" s="121">
        <v>22</v>
      </c>
      <c r="P4" s="125"/>
    </row>
    <row r="5" spans="1:20" ht="20.25" customHeight="1" thickTop="1">
      <c r="C5"/>
      <c r="D5"/>
      <c r="E5"/>
      <c r="F5"/>
      <c r="G5"/>
      <c r="H5"/>
      <c r="I5"/>
      <c r="J5"/>
      <c r="K5"/>
      <c r="L5"/>
      <c r="P5" s="43"/>
      <c r="Q5" s="43"/>
      <c r="R5" s="43"/>
      <c r="S5" s="43"/>
      <c r="T5" s="43"/>
    </row>
    <row r="6" spans="1:20" s="11" customFormat="1" ht="35.25" customHeight="1">
      <c r="A6" s="48" t="s">
        <v>30</v>
      </c>
      <c r="B6" s="218" t="s">
        <v>31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90" t="s">
        <v>32</v>
      </c>
    </row>
    <row r="7" spans="1:20">
      <c r="A7" s="132">
        <v>45505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133"/>
    </row>
    <row r="8" spans="1:20">
      <c r="A8" s="100">
        <f>A7+1</f>
        <v>45506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111"/>
    </row>
    <row r="9" spans="1:20">
      <c r="A9" s="99">
        <f t="shared" ref="A9:A37" si="0">A8+1</f>
        <v>45507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103"/>
    </row>
    <row r="10" spans="1:20">
      <c r="A10" s="99">
        <f t="shared" si="0"/>
        <v>45508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103"/>
    </row>
    <row r="11" spans="1:20">
      <c r="A11" s="100">
        <f t="shared" si="0"/>
        <v>45509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102"/>
    </row>
    <row r="12" spans="1:20">
      <c r="A12" s="132">
        <f t="shared" si="0"/>
        <v>45510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163"/>
    </row>
    <row r="13" spans="1:20">
      <c r="A13" s="132">
        <f t="shared" si="0"/>
        <v>45511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163"/>
    </row>
    <row r="14" spans="1:20">
      <c r="A14" s="132">
        <f t="shared" si="0"/>
        <v>45512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133"/>
    </row>
    <row r="15" spans="1:20">
      <c r="A15" s="132">
        <f t="shared" si="0"/>
        <v>45513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111"/>
    </row>
    <row r="16" spans="1:20">
      <c r="A16" s="99">
        <f t="shared" si="0"/>
        <v>45514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165"/>
    </row>
    <row r="17" spans="1:15">
      <c r="A17" s="99">
        <f t="shared" si="0"/>
        <v>45515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165"/>
    </row>
    <row r="18" spans="1:15">
      <c r="A18" s="132">
        <f t="shared" si="0"/>
        <v>45516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163"/>
    </row>
    <row r="19" spans="1:15">
      <c r="A19" s="132">
        <f t="shared" si="0"/>
        <v>45517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164"/>
    </row>
    <row r="20" spans="1:15">
      <c r="A20" s="132">
        <f t="shared" si="0"/>
        <v>45518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163"/>
    </row>
    <row r="21" spans="1:15">
      <c r="A21" s="101">
        <f t="shared" si="0"/>
        <v>45519</v>
      </c>
      <c r="B21" s="247" t="s">
        <v>40</v>
      </c>
      <c r="C21" s="247"/>
      <c r="D21" s="247"/>
      <c r="E21" s="247"/>
      <c r="F21" s="247"/>
      <c r="G21" s="247"/>
      <c r="H21" s="247"/>
      <c r="I21" s="247"/>
      <c r="J21" s="247"/>
      <c r="K21" s="247"/>
      <c r="L21" s="247">
        <v>1</v>
      </c>
      <c r="M21" s="247">
        <v>1</v>
      </c>
      <c r="N21" s="247">
        <v>1</v>
      </c>
      <c r="O21" s="112"/>
    </row>
    <row r="22" spans="1:15">
      <c r="A22" s="100">
        <f t="shared" si="0"/>
        <v>45520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111"/>
    </row>
    <row r="23" spans="1:15">
      <c r="A23" s="99">
        <f t="shared" si="0"/>
        <v>45521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103"/>
    </row>
    <row r="24" spans="1:15">
      <c r="A24" s="99">
        <f t="shared" si="0"/>
        <v>45522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103"/>
    </row>
    <row r="25" spans="1:15">
      <c r="A25" s="100">
        <f t="shared" si="0"/>
        <v>45523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102"/>
    </row>
    <row r="26" spans="1:15">
      <c r="A26" s="132">
        <f t="shared" si="0"/>
        <v>45524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164"/>
    </row>
    <row r="27" spans="1:15">
      <c r="A27" s="132">
        <f t="shared" si="0"/>
        <v>45525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163"/>
    </row>
    <row r="28" spans="1:15">
      <c r="A28" s="132">
        <f t="shared" si="0"/>
        <v>45526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133"/>
    </row>
    <row r="29" spans="1:15">
      <c r="A29" s="132">
        <f t="shared" si="0"/>
        <v>45527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111"/>
    </row>
    <row r="30" spans="1:15">
      <c r="A30" s="99">
        <f t="shared" si="0"/>
        <v>45528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165"/>
    </row>
    <row r="31" spans="1:15">
      <c r="A31" s="99">
        <f t="shared" si="0"/>
        <v>45529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165"/>
    </row>
    <row r="32" spans="1:15">
      <c r="A32" s="132">
        <f t="shared" si="0"/>
        <v>45530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163"/>
    </row>
    <row r="33" spans="1:15">
      <c r="A33" s="132">
        <f t="shared" si="0"/>
        <v>45531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164"/>
    </row>
    <row r="34" spans="1:15">
      <c r="A34" s="132">
        <f t="shared" si="0"/>
        <v>45532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163"/>
    </row>
    <row r="35" spans="1:15">
      <c r="A35" s="132">
        <f t="shared" si="0"/>
        <v>45533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133"/>
    </row>
    <row r="36" spans="1:15">
      <c r="A36" s="100">
        <f t="shared" si="0"/>
        <v>45534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111"/>
    </row>
    <row r="37" spans="1:15">
      <c r="A37" s="99">
        <f t="shared" si="0"/>
        <v>45535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103"/>
    </row>
    <row r="38" spans="1:15" ht="15" customHeight="1"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1" customFormat="1" ht="15" customHeight="1">
      <c r="A39" s="52" t="s">
        <v>34</v>
      </c>
      <c r="B39" s="53"/>
      <c r="C39" s="53"/>
      <c r="D39" s="53"/>
      <c r="E39" s="53"/>
      <c r="F39" s="43"/>
      <c r="G39" s="43"/>
      <c r="H39" s="43"/>
      <c r="I39" s="43"/>
      <c r="J39" s="43"/>
      <c r="K39" s="43"/>
      <c r="L39" s="66" t="s">
        <v>34</v>
      </c>
      <c r="M39" s="205" t="s">
        <v>35</v>
      </c>
      <c r="N39" s="205"/>
      <c r="O39" s="55">
        <f>SUM(O7:O37)</f>
        <v>0</v>
      </c>
    </row>
    <row r="40" spans="1:15" ht="15" customHeight="1">
      <c r="A40" s="56" t="str">
        <f>C3</f>
        <v>Naam</v>
      </c>
      <c r="B40" s="49"/>
      <c r="C40" s="57"/>
      <c r="D40" s="57"/>
      <c r="E40" s="57"/>
      <c r="F40"/>
      <c r="G40"/>
      <c r="H40"/>
      <c r="I40"/>
      <c r="J40"/>
      <c r="K40"/>
      <c r="L40" s="67" t="str">
        <f>C4</f>
        <v>Naam</v>
      </c>
      <c r="M40" s="206"/>
      <c r="N40" s="206"/>
      <c r="O40" s="107"/>
    </row>
    <row r="41" spans="1:15" ht="15" customHeight="1">
      <c r="A41" s="68"/>
      <c r="B41" s="49"/>
      <c r="C41" s="57"/>
      <c r="D41" s="57"/>
      <c r="E41" s="57"/>
      <c r="F41" s="57"/>
      <c r="G41" s="57"/>
      <c r="H41" s="57"/>
      <c r="I41" s="57"/>
      <c r="J41" s="57"/>
      <c r="K41" s="57"/>
      <c r="L41" s="62"/>
      <c r="M41" s="123" t="s">
        <v>36</v>
      </c>
      <c r="N41" s="124"/>
      <c r="O41" s="59">
        <f>N2*O4</f>
        <v>0</v>
      </c>
    </row>
    <row r="42" spans="1:15" ht="15.6">
      <c r="A42" s="68"/>
      <c r="B42" s="49"/>
      <c r="C42" s="57"/>
      <c r="D42" s="57"/>
      <c r="E42" s="57"/>
      <c r="F42" s="57"/>
      <c r="G42" s="57"/>
      <c r="H42" s="57"/>
      <c r="I42" s="57"/>
      <c r="J42" s="57"/>
      <c r="K42" s="57"/>
      <c r="M42" s="123" t="s">
        <v>16</v>
      </c>
      <c r="N42" s="124"/>
      <c r="O42" s="59">
        <f>IF(O39&gt;O41,O39-O41,0)</f>
        <v>0</v>
      </c>
    </row>
    <row r="43" spans="1:15">
      <c r="A43" s="69"/>
      <c r="B43" s="223"/>
      <c r="C43" s="223"/>
      <c r="D43" s="223"/>
      <c r="E43" s="223"/>
      <c r="F43" s="223"/>
      <c r="G43" s="223"/>
      <c r="H43" s="223"/>
      <c r="I43" s="223"/>
      <c r="J43" s="223"/>
      <c r="K43" s="223"/>
    </row>
  </sheetData>
  <mergeCells count="40">
    <mergeCell ref="C1:F1"/>
    <mergeCell ref="A2:B2"/>
    <mergeCell ref="C2:F2"/>
    <mergeCell ref="C3:F3"/>
    <mergeCell ref="C4:F4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M40:N40"/>
    <mergeCell ref="B43:K43"/>
    <mergeCell ref="B34:N34"/>
    <mergeCell ref="B35:N35"/>
    <mergeCell ref="B36:N36"/>
    <mergeCell ref="B37:N37"/>
    <mergeCell ref="M39:N3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C87A6AB4E934AB7A3E4F179FEC28F" ma:contentTypeVersion="15" ma:contentTypeDescription="Crée un document." ma:contentTypeScope="" ma:versionID="5b62f82d72ba7342def4d223747c1f3f">
  <xsd:schema xmlns:xsd="http://www.w3.org/2001/XMLSchema" xmlns:xs="http://www.w3.org/2001/XMLSchema" xmlns:p="http://schemas.microsoft.com/office/2006/metadata/properties" xmlns:ns2="49dedcbb-7c94-40e8-aa7f-20db6b6c325a" xmlns:ns3="720e5304-22c3-4d62-af60-c9c2bc29de7a" targetNamespace="http://schemas.microsoft.com/office/2006/metadata/properties" ma:root="true" ma:fieldsID="1a7efab7c2337b83e90542a1681ced09" ns2:_="" ns3:_="">
    <xsd:import namespace="49dedcbb-7c94-40e8-aa7f-20db6b6c325a"/>
    <xsd:import namespace="720e5304-22c3-4d62-af60-c9c2bc29d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edcbb-7c94-40e8-aa7f-20db6b6c3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562a7-5b56-447f-8d9d-179cefdc8c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5304-22c3-4d62-af60-c9c2bc29de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ed950-3323-403d-9786-3af16193b12d}" ma:internalName="TaxCatchAll" ma:showField="CatchAllData" ma:web="720e5304-22c3-4d62-af60-c9c2bc29d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dedcbb-7c94-40e8-aa7f-20db6b6c325a">
      <Terms xmlns="http://schemas.microsoft.com/office/infopath/2007/PartnerControls"/>
    </lcf76f155ced4ddcb4097134ff3c332f>
    <TaxCatchAll xmlns="720e5304-22c3-4d62-af60-c9c2bc29de7a" xsi:nil="true"/>
  </documentManagement>
</p:properties>
</file>

<file path=customXml/itemProps1.xml><?xml version="1.0" encoding="utf-8"?>
<ds:datastoreItem xmlns:ds="http://schemas.openxmlformats.org/officeDocument/2006/customXml" ds:itemID="{EEDA2B20-E865-4BBE-8398-5009ECDE1DCE}"/>
</file>

<file path=customXml/itemProps2.xml><?xml version="1.0" encoding="utf-8"?>
<ds:datastoreItem xmlns:ds="http://schemas.openxmlformats.org/officeDocument/2006/customXml" ds:itemID="{8221A5A4-C9D5-4BA9-8499-326F3E5927CE}"/>
</file>

<file path=customXml/itemProps3.xml><?xml version="1.0" encoding="utf-8"?>
<ds:datastoreItem xmlns:ds="http://schemas.openxmlformats.org/officeDocument/2006/customXml" ds:itemID="{2966532E-1F44-4B9D-90A1-BD49D1449836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2024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'01'!Zone_d_impression</vt:lpstr>
      <vt:lpstr>'02'!Zone_d_impression</vt:lpstr>
      <vt:lpstr>'03'!Zone_d_impression</vt:lpstr>
      <vt:lpstr>'04'!Zone_d_impression</vt:lpstr>
      <vt:lpstr>'05'!Zone_d_impression</vt:lpstr>
      <vt:lpstr>'06'!Zone_d_impression</vt:lpstr>
      <vt:lpstr>'07'!Zone_d_impression</vt:lpstr>
      <vt:lpstr>'08'!Zone_d_impression</vt:lpstr>
      <vt:lpstr>'09'!Zone_d_impression</vt:lpstr>
      <vt:lpstr>'10'!Zone_d_impression</vt:lpstr>
      <vt:lpstr>'11'!Zone_d_impression</vt:lpstr>
      <vt:lpstr>'12'!Zone_d_impression</vt:lpstr>
      <vt:lpstr>'2024'!Zone_d_impression</vt:lpstr>
    </vt:vector>
  </TitlesOfParts>
  <Company>Provinciebestuur West-Vlaanderen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Pirotte Stephane</dc:creator>
  <dc:description/>
  <cp:lastModifiedBy>Reinout Van Hessche - Interreg</cp:lastModifiedBy>
  <cp:revision>1</cp:revision>
  <cp:lastPrinted>2017-05-17T13:26:57Z</cp:lastPrinted>
  <dcterms:created xsi:type="dcterms:W3CDTF">2016-02-10T09:14:33Z</dcterms:created>
  <dcterms:modified xsi:type="dcterms:W3CDTF">2024-08-22T15:29:51Z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Provinciebestuur West-Vlaanderen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ediaServiceImageTags">
    <vt:lpwstr/>
  </property>
  <property fmtid="{D5CDD505-2E9C-101B-9397-08002B2CF9AE}" pid="10" name="ContentTypeId">
    <vt:lpwstr>0x010100F34C87A6AB4E934AB7A3E4F179FEC28F</vt:lpwstr>
  </property>
</Properties>
</file>